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580" firstSheet="4" activeTab="12"/>
  </bookViews>
  <sheets>
    <sheet name="table 1" sheetId="1" r:id="rId1"/>
    <sheet name="table 2a" sheetId="2" r:id="rId2"/>
    <sheet name="table 2b" sheetId="3" r:id="rId3"/>
    <sheet name="table 2c" sheetId="4" r:id="rId4"/>
    <sheet name="table 2d" sheetId="5" r:id="rId5"/>
    <sheet name="table 3a" sheetId="6" r:id="rId6"/>
    <sheet name="table 3b" sheetId="7" r:id="rId7"/>
    <sheet name="table 4a" sheetId="8" r:id="rId8"/>
    <sheet name="table 4b" sheetId="9" r:id="rId9"/>
    <sheet name="table 5a" sheetId="10" r:id="rId10"/>
    <sheet name="table 5b" sheetId="11" r:id="rId11"/>
    <sheet name="table 6a" sheetId="12" r:id="rId12"/>
    <sheet name="appendix a1" sheetId="13" r:id="rId13"/>
  </sheets>
  <externalReferences>
    <externalReference r:id="rId16"/>
    <externalReference r:id="rId17"/>
  </externalReferences>
  <definedNames>
    <definedName name="__123Graph_A" localSheetId="0" hidden="1">'[1]thailand'!#REF!</definedName>
    <definedName name="__123Graph_A" localSheetId="5" hidden="1">'table 3a'!#REF!</definedName>
    <definedName name="__123Graph_A" localSheetId="6" hidden="1">'table 3b'!#REF!</definedName>
    <definedName name="__123Graph_A" localSheetId="7" hidden="1">'table 4a'!#REF!</definedName>
    <definedName name="__123Graph_A" localSheetId="8" hidden="1">'table 4b'!#REF!</definedName>
    <definedName name="__123Graph_A" localSheetId="9" hidden="1">'table 5a'!#REF!</definedName>
    <definedName name="__123Graph_A" localSheetId="10" hidden="1">'table 5b'!#REF!</definedName>
    <definedName name="__123Graph_A" localSheetId="11" hidden="1">'table 6a'!#REF!</definedName>
    <definedName name="__123Graph_B" localSheetId="5" hidden="1">'table 3a'!$C$6:$C$6</definedName>
    <definedName name="__123Graph_B" localSheetId="6" hidden="1">'table 3b'!$C$6:$C$6</definedName>
    <definedName name="__123Graph_B" localSheetId="7" hidden="1">'table 4a'!$C$6:$C$6</definedName>
    <definedName name="__123Graph_B" localSheetId="8" hidden="1">'table 4b'!$C$6:$C$6</definedName>
    <definedName name="__123Graph_B" localSheetId="9" hidden="1">'table 5a'!$C$6:$C$6</definedName>
    <definedName name="__123Graph_B" localSheetId="10" hidden="1">'table 5b'!$C$6:$C$6</definedName>
    <definedName name="__123Graph_B" localSheetId="11" hidden="1">'table 6a'!$C$6:$C$6</definedName>
    <definedName name="__123Graph_D" localSheetId="5" hidden="1">'table 3a'!$D$6:$D$6</definedName>
    <definedName name="__123Graph_D" localSheetId="6" hidden="1">'table 3b'!$D$6:$D$6</definedName>
    <definedName name="__123Graph_D" localSheetId="7" hidden="1">'table 4a'!$D$6:$D$6</definedName>
    <definedName name="__123Graph_D" localSheetId="8" hidden="1">'table 4b'!$D$6:$D$6</definedName>
    <definedName name="__123Graph_D" localSheetId="9" hidden="1">'table 5a'!$D$6:$D$6</definedName>
    <definedName name="__123Graph_D" localSheetId="10" hidden="1">'table 5b'!$D$6:$D$6</definedName>
    <definedName name="__123Graph_D" localSheetId="11" hidden="1">'table 6a'!$D$6:$D$6</definedName>
    <definedName name="__123Graph_E" localSheetId="5" hidden="1">'table 3a'!$E$6:$E$6</definedName>
    <definedName name="__123Graph_E" localSheetId="6" hidden="1">'table 3b'!$E$6:$E$6</definedName>
    <definedName name="__123Graph_E" localSheetId="7" hidden="1">'table 4a'!$E$6:$E$6</definedName>
    <definedName name="__123Graph_E" localSheetId="8" hidden="1">'table 4b'!$E$6:$E$6</definedName>
    <definedName name="__123Graph_E" localSheetId="9" hidden="1">'table 5a'!$E$6:$E$6</definedName>
    <definedName name="__123Graph_E" localSheetId="10" hidden="1">'table 5b'!$E$6:$E$6</definedName>
    <definedName name="__123Graph_E" localSheetId="11" hidden="1">'table 6a'!$E$6:$E$6</definedName>
    <definedName name="__123Graph_F" localSheetId="5" hidden="1">'table 3a'!$F$6:$F$6</definedName>
    <definedName name="__123Graph_F" localSheetId="6" hidden="1">'table 3b'!$F$6:$F$6</definedName>
    <definedName name="__123Graph_F" localSheetId="7" hidden="1">'table 4a'!$F$6:$F$6</definedName>
    <definedName name="__123Graph_F" localSheetId="8" hidden="1">'table 4b'!$F$6:$F$6</definedName>
    <definedName name="__123Graph_F" localSheetId="9" hidden="1">'table 5a'!$F$6:$F$6</definedName>
    <definedName name="__123Graph_F" localSheetId="10" hidden="1">'table 5b'!$F$6:$F$6</definedName>
    <definedName name="__123Graph_F" localSheetId="11" hidden="1">'table 6a'!$F$6:$F$6</definedName>
    <definedName name="_xlnm.Print_Area" localSheetId="1">'table 2a'!$A$1:$T$60</definedName>
    <definedName name="_xlnm.Print_Area" localSheetId="2">'table 2b'!$A$1:$V$45</definedName>
    <definedName name="_xlnm.Print_Area" localSheetId="3">'table 2c'!$A$1:$U$45</definedName>
    <definedName name="_xlnm.Print_Area" localSheetId="4">'table 2d'!$A$1:$T$45</definedName>
    <definedName name="_xlnm.Print_Area" localSheetId="5">'table 3a'!$A$1:$J$63</definedName>
    <definedName name="_xlnm.Print_Area" localSheetId="6">'table 3b'!$A$1:$J$65</definedName>
    <definedName name="_xlnm.Print_Area" localSheetId="7">'table 4a'!$A$1:$J$66</definedName>
    <definedName name="_xlnm.Print_Area" localSheetId="8">'table 4b'!$A$1:$J$66</definedName>
    <definedName name="_xlnm.Print_Area" localSheetId="9">'table 5a'!$A$1:$J$66</definedName>
    <definedName name="_xlnm.Print_Area" localSheetId="10">'table 5b'!$A$1:$J$66</definedName>
    <definedName name="_xlnm.Print_Area" localSheetId="11">'table 6a'!$A$1:$J$66</definedName>
    <definedName name="_xlnm.Print_Area">'table 2c'!$A$1:$I$32</definedName>
    <definedName name="PRINT_AREA_MI" localSheetId="1">'table 2a'!$A$1:$I$31</definedName>
    <definedName name="PRINT_AREA_MI" localSheetId="2">'table 2b'!$A$1:$I$32</definedName>
    <definedName name="PRINT_AREA_MI" localSheetId="4">'table 2d'!$A$1:$I$32</definedName>
    <definedName name="PRINT_AREA_MI">'table 2c'!$A$1:$I$32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<sst xmlns="http://schemas.openxmlformats.org/spreadsheetml/2006/main" count="1262" uniqueCount="296">
  <si>
    <t>Table 1: Fertility and Fertility Change by Age, Education, and Region in Thailand, Indonesia, the Philippines, and Peninsular Malaysia 1968-70 to 1988-90 .</t>
  </si>
  <si>
    <t>THAILAND</t>
  </si>
  <si>
    <t xml:space="preserve"> </t>
  </si>
  <si>
    <t xml:space="preserve">  1968-70</t>
  </si>
  <si>
    <t xml:space="preserve">  1978-80</t>
  </si>
  <si>
    <t xml:space="preserve">  1988-90</t>
  </si>
  <si>
    <t>1970-80</t>
  </si>
  <si>
    <t>1980-90</t>
  </si>
  <si>
    <t xml:space="preserve">TFR by Education </t>
  </si>
  <si>
    <t xml:space="preserve">TFR by Region of Residence </t>
  </si>
  <si>
    <t>Change</t>
  </si>
  <si>
    <t>of Mother</t>
  </si>
  <si>
    <t>TFR</t>
  </si>
  <si>
    <t>Age at Mid Point of Interval</t>
  </si>
  <si>
    <t xml:space="preserve">                       Age Specific Birth Rates per 1000 women</t>
  </si>
  <si>
    <t xml:space="preserve">     15-19</t>
  </si>
  <si>
    <t>No schooling</t>
  </si>
  <si>
    <t>Bangkok</t>
  </si>
  <si>
    <t xml:space="preserve">     20-24</t>
  </si>
  <si>
    <t>Primary 1-3</t>
  </si>
  <si>
    <t>North</t>
  </si>
  <si>
    <t xml:space="preserve">     25-29</t>
  </si>
  <si>
    <t>Primary 4</t>
  </si>
  <si>
    <t>Central</t>
  </si>
  <si>
    <t xml:space="preserve">     30-34</t>
  </si>
  <si>
    <t>Primary 5-7</t>
  </si>
  <si>
    <t>South</t>
  </si>
  <si>
    <t xml:space="preserve">     35-39</t>
  </si>
  <si>
    <t>Secondary &amp; above</t>
  </si>
  <si>
    <t>Northeast</t>
  </si>
  <si>
    <t xml:space="preserve">     40-44</t>
  </si>
  <si>
    <t>INDONESIA</t>
  </si>
  <si>
    <t xml:space="preserve">TFR by Island of Residence </t>
  </si>
  <si>
    <t>TOTAL FERTILITY RATE</t>
  </si>
  <si>
    <t>No Schooling</t>
  </si>
  <si>
    <t>Sumatra</t>
  </si>
  <si>
    <t xml:space="preserve">Some Primary </t>
  </si>
  <si>
    <t>Java/Bali</t>
  </si>
  <si>
    <t xml:space="preserve">Completed Primary </t>
  </si>
  <si>
    <t>Kalimantan</t>
  </si>
  <si>
    <t>Junior High School</t>
  </si>
  <si>
    <t>Sulawesi</t>
  </si>
  <si>
    <t>Senior High School</t>
  </si>
  <si>
    <t>Eastern Indonesia</t>
  </si>
  <si>
    <t>Tertiary</t>
  </si>
  <si>
    <t>MALAYSIA</t>
  </si>
  <si>
    <t xml:space="preserve">  1989-91</t>
  </si>
  <si>
    <t>1980-91</t>
  </si>
  <si>
    <t xml:space="preserve">TFR by State of Residence </t>
  </si>
  <si>
    <t>Johor</t>
  </si>
  <si>
    <t>Kedah</t>
  </si>
  <si>
    <t>None</t>
  </si>
  <si>
    <t>Kelantan</t>
  </si>
  <si>
    <t>Some Primary</t>
  </si>
  <si>
    <t>Melaka</t>
  </si>
  <si>
    <t>Completed Primary</t>
  </si>
  <si>
    <t>Negri Sembilan</t>
  </si>
  <si>
    <t>Some Secondary, No LCE</t>
  </si>
  <si>
    <t>Pahang</t>
  </si>
  <si>
    <t>Completed LCE</t>
  </si>
  <si>
    <t>Penang</t>
  </si>
  <si>
    <t>More than LCE</t>
  </si>
  <si>
    <t>Perak</t>
  </si>
  <si>
    <t>Perlis</t>
  </si>
  <si>
    <t>Selangor</t>
  </si>
  <si>
    <t>Trengganu</t>
  </si>
  <si>
    <t>PHILIPPINES</t>
  </si>
  <si>
    <t xml:space="preserve">Ilocos </t>
  </si>
  <si>
    <t>Cagayan Valley</t>
  </si>
  <si>
    <t>Central Luzon</t>
  </si>
  <si>
    <t xml:space="preserve">Southern Tagalog </t>
  </si>
  <si>
    <t>Bicol</t>
  </si>
  <si>
    <t>Western Visayas</t>
  </si>
  <si>
    <t>Central Visayas</t>
  </si>
  <si>
    <t xml:space="preserve">Eastern Visayas </t>
  </si>
  <si>
    <t>Western Mindanao</t>
  </si>
  <si>
    <t>Northern Mindanao</t>
  </si>
  <si>
    <t>Southern Mindanao</t>
  </si>
  <si>
    <t xml:space="preserve">Manila  </t>
  </si>
  <si>
    <t>Notes:</t>
  </si>
  <si>
    <t xml:space="preserve">2. Fertility is measured by the own-children method, based on children, ages 0-2, matched to their mothers.  The estimated number of births is adjusted for the proportion of children not matched (less than 10% in every census), </t>
  </si>
  <si>
    <t xml:space="preserve">    but is not adjusted for infant/ child mortality and the underenumeration of infants and children.</t>
  </si>
  <si>
    <t>3.  Age of women is indexed to the reference interval (1968-70, 1978-80, and 1988-90): age = age at census - 2.</t>
  </si>
  <si>
    <t>Table 2a:  Changes in Contextual and Individual-level Variables in Thailand, 1970 to 1990.</t>
  </si>
  <si>
    <t>All Women, Age 15-29</t>
  </si>
  <si>
    <t>Married Women, Age 30-44</t>
  </si>
  <si>
    <t>CONTEXTUAL VARIABLES</t>
  </si>
  <si>
    <t>1970</t>
  </si>
  <si>
    <t>1980</t>
  </si>
  <si>
    <t>%  of women w/ secondary educ</t>
  </si>
  <si>
    <t>% of child.  in labor force</t>
  </si>
  <si>
    <t xml:space="preserve">Infant mortality rate </t>
  </si>
  <si>
    <t>-</t>
  </si>
  <si>
    <t>% of single women, 15-24</t>
  </si>
  <si>
    <t>INDIVIDUAL LEVEL VARIABLES</t>
  </si>
  <si>
    <t>Women's Education</t>
  </si>
  <si>
    <t>Unknown</t>
  </si>
  <si>
    <t>Migration</t>
  </si>
  <si>
    <t>Never migrated</t>
  </si>
  <si>
    <t>Migrant</t>
  </si>
  <si>
    <t>Husband's Usual Occupation Last Year</t>
  </si>
  <si>
    <t>Not married or no match</t>
  </si>
  <si>
    <t>Agriculture</t>
  </si>
  <si>
    <t>Production</t>
  </si>
  <si>
    <t>Sales &amp; service</t>
  </si>
  <si>
    <t>Clerical</t>
  </si>
  <si>
    <t>Professional &amp; administrative</t>
  </si>
  <si>
    <t>Not working &amp; unknown</t>
  </si>
  <si>
    <t>Table 2b:  Changes in Contextual and Individual-level Variables in Indonesia, 1971 to 1990.</t>
  </si>
  <si>
    <t>Some Secondary</t>
  </si>
  <si>
    <t>completed Secondary</t>
  </si>
  <si>
    <t>Teritary</t>
  </si>
  <si>
    <t>Source:  See Table 1</t>
  </si>
  <si>
    <t>Table 2c:  Changes in Contextual and Individual-level Variables in Malaysia, 1970 to 1991.</t>
  </si>
  <si>
    <t>Table 2d:  Changes in Contextual and Individual-level Variables in the Philippines, 1970 to 1990.</t>
  </si>
  <si>
    <t xml:space="preserve">  </t>
  </si>
  <si>
    <t xml:space="preserve">Table 3a: Models of Fertility Change from 1968-70 to 1978-80 for All Women, age 15-29, and for Married Women, </t>
  </si>
  <si>
    <t xml:space="preserve">age 30-44, in Thailand. (The effects of the contextual variables and parity are unstandardized regression coefficients; </t>
  </si>
  <si>
    <t xml:space="preserve">the effects of the other independent variables are deviations from the grand mean of fertility from the combined sample </t>
  </si>
  <si>
    <t>of the 1970 and 1980 censuses.)</t>
  </si>
  <si>
    <t>Gross Fertility Change  (1980-1970)</t>
  </si>
  <si>
    <t xml:space="preserve">   (1.64-2.65 = - 1.01)</t>
  </si>
  <si>
    <t xml:space="preserve">      (1.24 - 2.93  = -1.69)</t>
  </si>
  <si>
    <t xml:space="preserve">   (Grand Mean of Fertility)</t>
  </si>
  <si>
    <t xml:space="preserve">                  (1.94)</t>
  </si>
  <si>
    <t xml:space="preserve">                  (2.37)</t>
  </si>
  <si>
    <t>Model 1</t>
  </si>
  <si>
    <t>Model 2</t>
  </si>
  <si>
    <t>Model 3</t>
  </si>
  <si>
    <t>Model 4</t>
  </si>
  <si>
    <t>Year Cofficient (1970=0, 1980=1)</t>
  </si>
  <si>
    <t xml:space="preserve">CONTEXTUAL </t>
  </si>
  <si>
    <t>Women's status (% post-primary)</t>
  </si>
  <si>
    <t>n.s.</t>
  </si>
  <si>
    <t>Children's economic roles</t>
  </si>
  <si>
    <t>Infant mortality rate</t>
  </si>
  <si>
    <t>% single of women 15-24</t>
  </si>
  <si>
    <t>INDIVIDUAL-LEVEL</t>
  </si>
  <si>
    <t xml:space="preserve"> Women's Education</t>
  </si>
  <si>
    <t xml:space="preserve"> (eta/beta)</t>
  </si>
  <si>
    <t>(.13)</t>
  </si>
  <si>
    <t>(.03)</t>
  </si>
  <si>
    <t>(.02)</t>
  </si>
  <si>
    <t xml:space="preserve"> Husband's Occupation</t>
  </si>
  <si>
    <t>Sales &amp; services</t>
  </si>
  <si>
    <t>(.12)</t>
  </si>
  <si>
    <t>(.10)</t>
  </si>
  <si>
    <t xml:space="preserve"> Migration Status</t>
  </si>
  <si>
    <t>Never migrant</t>
  </si>
  <si>
    <t>(.05)</t>
  </si>
  <si>
    <t>(.06)</t>
  </si>
  <si>
    <t xml:space="preserve"> Age of Woman</t>
  </si>
  <si>
    <t>15-19</t>
  </si>
  <si>
    <t>20-24</t>
  </si>
  <si>
    <t>25-29</t>
  </si>
  <si>
    <t>30-34</t>
  </si>
  <si>
    <t>35-39</t>
  </si>
  <si>
    <t>40-44</t>
  </si>
  <si>
    <t>(0.29)</t>
  </si>
  <si>
    <t>(0.28)</t>
  </si>
  <si>
    <t>(.22)</t>
  </si>
  <si>
    <t>(.24)</t>
  </si>
  <si>
    <t xml:space="preserve"> Parity</t>
  </si>
  <si>
    <t xml:space="preserve"> R-Squared </t>
  </si>
  <si>
    <t xml:space="preserve">   (N)</t>
  </si>
  <si>
    <t xml:space="preserve">                (77,676)</t>
  </si>
  <si>
    <t xml:space="preserve">  1.   n.s.   This coefficient(s) is not significant at the .001 level.</t>
  </si>
  <si>
    <t xml:space="preserve">  2.  -  Categories with missing data are coded as dummy variables and included in each model, but the coefficents are not reported here.</t>
  </si>
  <si>
    <t xml:space="preserve">Table 3b: Models of Fertility Change from 1978-80 to 1988-90 for All Women, age 15-29, and for Married Women, </t>
  </si>
  <si>
    <t>of the 1980 and 1990 censuses.)</t>
  </si>
  <si>
    <t>Gross Fertility Change  (1990-1980)</t>
  </si>
  <si>
    <t xml:space="preserve">   (1.10-1.64 = - 0.54)</t>
  </si>
  <si>
    <t xml:space="preserve">      (.59 - 1.23  = -.64)</t>
  </si>
  <si>
    <t>(1.33)</t>
  </si>
  <si>
    <t>(.84)</t>
  </si>
  <si>
    <t>Year Cofficient (1980=0, 1990=1)</t>
  </si>
  <si>
    <t>(0.15)</t>
  </si>
  <si>
    <t>(0.11)</t>
  </si>
  <si>
    <t>(0.04)</t>
  </si>
  <si>
    <t>(0.05)</t>
  </si>
  <si>
    <t>(0.03)</t>
  </si>
  <si>
    <t>(0.18)</t>
  </si>
  <si>
    <t>(0.16)</t>
  </si>
  <si>
    <t>(0.17)</t>
  </si>
  <si>
    <t>Source: See Table 1</t>
  </si>
  <si>
    <t xml:space="preserve">Table 4a: Models of Fertility Change from 1968-70 to 1978-80 for All Women, age 15-29, and for Married Women, </t>
  </si>
  <si>
    <t xml:space="preserve">age 30-44, in Indonesia. (The effects of the contextual variables and parity are unstandardized regression coefficients; </t>
  </si>
  <si>
    <t xml:space="preserve">   (2.33  - 2.48  = -.15  )</t>
  </si>
  <si>
    <t xml:space="preserve">      (1.42  - 1.72  = -.30)</t>
  </si>
  <si>
    <t>(2.08)</t>
  </si>
  <si>
    <t>(1.52)</t>
  </si>
  <si>
    <t>Junior High</t>
  </si>
  <si>
    <t>Senior High</t>
  </si>
  <si>
    <t xml:space="preserve">           -</t>
  </si>
  <si>
    <t>(0.08)</t>
  </si>
  <si>
    <t>Not matched</t>
  </si>
  <si>
    <t>Not working &amp; other</t>
  </si>
  <si>
    <t>(0.02)</t>
  </si>
  <si>
    <t>(0.01)</t>
  </si>
  <si>
    <t>(0.21)</t>
  </si>
  <si>
    <t>(0.20)</t>
  </si>
  <si>
    <t>(0.19)</t>
  </si>
  <si>
    <t>(0.25)</t>
  </si>
  <si>
    <t xml:space="preserve">Table 4b: Models of Fertility Change from 1978-80 to 1988-90 for All Women, age 15-29, and for Married Women, </t>
  </si>
  <si>
    <t xml:space="preserve">   (1.72  - 2.32  = -.60  )</t>
  </si>
  <si>
    <t xml:space="preserve">      (1.12  - 1.42  = -.30)</t>
  </si>
  <si>
    <t>(1.30)</t>
  </si>
  <si>
    <t>(0.09)</t>
  </si>
  <si>
    <t>(.07)</t>
  </si>
  <si>
    <t>(0.07)</t>
  </si>
  <si>
    <t xml:space="preserve">Table 5a: Models of Fertility Change from 1968-70 to 1978-80 for All Women, age 15-29, and for Married Women, </t>
  </si>
  <si>
    <t xml:space="preserve">age 30-44, in Malaysia. (The effects of the contextual variables and parity are unstandardized regression coefficients; </t>
  </si>
  <si>
    <t xml:space="preserve">   (1.93  - 2.51  = -.58)</t>
  </si>
  <si>
    <t xml:space="preserve">      (1.62 - 2.30  = -.68)</t>
  </si>
  <si>
    <t>(2.19)</t>
  </si>
  <si>
    <t>(1.95)</t>
  </si>
  <si>
    <t>(.17)</t>
  </si>
  <si>
    <t>(.16)</t>
  </si>
  <si>
    <t>(0.30)</t>
  </si>
  <si>
    <t>(0.22)</t>
  </si>
  <si>
    <t xml:space="preserve">Table 5b: Models of Fertility Change from 1978-80 to 1989-91 for All Women, age 15-29, and for Married Women, </t>
  </si>
  <si>
    <t>of the 1980 and 1991 censuses.)</t>
  </si>
  <si>
    <t>Gross Fertility Change  (1991-1980)</t>
  </si>
  <si>
    <t xml:space="preserve">   (1.67-1.93  = -.26)</t>
  </si>
  <si>
    <t xml:space="preserve">      (1.64-1.62 = .02)</t>
  </si>
  <si>
    <t>(1.78)</t>
  </si>
  <si>
    <t>(1.63)</t>
  </si>
  <si>
    <t>Year Cofficient (1980=0, 1991=1)</t>
  </si>
  <si>
    <t>(.04)</t>
  </si>
  <si>
    <t>(0.06)</t>
  </si>
  <si>
    <t>(0.10)</t>
  </si>
  <si>
    <t>(11)</t>
  </si>
  <si>
    <t>(0.12)</t>
  </si>
  <si>
    <t>(0.27)</t>
  </si>
  <si>
    <t xml:space="preserve">Table 6a: Models of Fertility Change from 1968-70 to 1978-80 for All Women, age 15-29, and for Married Women, </t>
  </si>
  <si>
    <t xml:space="preserve">age 30-44, in the Philippines. (The effects of the contextual variables and parity are unstandardized regression coefficients; </t>
  </si>
  <si>
    <t xml:space="preserve">   (2.56  - 2.59  = -.03)</t>
  </si>
  <si>
    <t xml:space="preserve">      (2.33  - 2.42  = -.11)</t>
  </si>
  <si>
    <t>(2.57)</t>
  </si>
  <si>
    <t>(2.37)</t>
  </si>
  <si>
    <t>Completed Secondary</t>
  </si>
  <si>
    <t>(.19)</t>
  </si>
  <si>
    <t>(.18)</t>
  </si>
  <si>
    <t>(0.31)</t>
  </si>
  <si>
    <t xml:space="preserve">Appendix Table A1: Characteristics of the Microdata Sample from the 1970, 1980 and 1990 </t>
  </si>
  <si>
    <t>Population Censuses of Indonesia, Peninsular Malaysia, the Philippines, and Thailand.</t>
  </si>
  <si>
    <t>Country</t>
  </si>
  <si>
    <t xml:space="preserve">Sampling </t>
  </si>
  <si>
    <t xml:space="preserve">Unweighted </t>
  </si>
  <si>
    <t xml:space="preserve">Adjusted </t>
  </si>
  <si>
    <t xml:space="preserve">Percent of </t>
  </si>
  <si>
    <t>and Year</t>
  </si>
  <si>
    <t>Fraction</t>
  </si>
  <si>
    <t>Sample Size</t>
  </si>
  <si>
    <t>Children</t>
  </si>
  <si>
    <t>All Persons</t>
  </si>
  <si>
    <t>Matched</t>
  </si>
  <si>
    <t>to Mothers</t>
  </si>
  <si>
    <t>Indonesia 1971</t>
  </si>
  <si>
    <t>Indonesia 1980</t>
  </si>
  <si>
    <t>Indonesia 1990</t>
  </si>
  <si>
    <t>Peninsular Malaysia 1970</t>
  </si>
  <si>
    <t>Peninsular Malaysia 1980</t>
  </si>
  <si>
    <t>Peninsular Malaysia 1991</t>
  </si>
  <si>
    <t>Philippines 1970</t>
  </si>
  <si>
    <t>Philippines 1980</t>
  </si>
  <si>
    <t>Philippines 1990</t>
  </si>
  <si>
    <t>Thailand 1970</t>
  </si>
  <si>
    <t>Thailand 1980</t>
  </si>
  <si>
    <t>Thailand 1990</t>
  </si>
  <si>
    <t xml:space="preserve">Notes: The census microdata samples were constructed with varied sampling designs and consequently </t>
  </si>
  <si>
    <t xml:space="preserve">             different weighting procedures are used.  The analyses reported here is based upon the weighted</t>
  </si>
  <si>
    <t xml:space="preserve">             data, but the weights have been deflated so that the weighted sample size equals the original </t>
  </si>
  <si>
    <t xml:space="preserve">             unweighted sample size.  The Malaysian microdata samples are not weighted (all three censuses</t>
  </si>
  <si>
    <t xml:space="preserve">             are systematic random samples).  In order to minimize computation, random samples of the largest</t>
  </si>
  <si>
    <t xml:space="preserve">             files were drawn: .18 of the 1980 Indonesian file, .67 of the 1970 Philippines file, .50 of the 1980</t>
  </si>
  <si>
    <t xml:space="preserve">             Philippines file, and .25 of the 1990 Philippines file.</t>
  </si>
  <si>
    <t xml:space="preserve">            size, however, they do not relfect the sampling for computational purposes, as noted above.</t>
  </si>
  <si>
    <r>
      <t>Women 15-44</t>
    </r>
    <r>
      <rPr>
        <vertAlign val="superscript"/>
        <sz val="12"/>
        <rFont val="Helv"/>
        <family val="0"/>
      </rPr>
      <t>a</t>
    </r>
  </si>
  <si>
    <r>
      <t>a</t>
    </r>
    <r>
      <rPr>
        <sz val="12"/>
        <rFont val="Helv"/>
        <family val="0"/>
      </rPr>
      <t xml:space="preserve">          These figures have been adjusted by the sample weights and deflated to the unweighted sample</t>
    </r>
  </si>
  <si>
    <t xml:space="preserve">       </t>
  </si>
  <si>
    <t>1. All censuses were conducted in 1970, 1980, and 1990, except for the 1971 Indonesia census and the 1991 Malaysian census.</t>
  </si>
  <si>
    <t>Central Mindanao</t>
  </si>
  <si>
    <t xml:space="preserve">        The percentage of women with postprimary schooling is based on the   percent of women, age 15-34, in the province with more than primary </t>
  </si>
  <si>
    <t xml:space="preserve">      </t>
  </si>
  <si>
    <t xml:space="preserve">        of death before age 1 (per 1000 births) estimated by indirect techniques.   The marital status variable is the percent of women, age 15-25, who </t>
  </si>
  <si>
    <t xml:space="preserve">        age 10-14, in the labor force (except in the Philippines where the age group is 15-18 years old). The infant mortality rate is the probability</t>
  </si>
  <si>
    <t xml:space="preserve">       level schooling (in Thailand, this is more than 4 years of schooling). The economic roles of children variable is the percentage of children,</t>
  </si>
  <si>
    <t xml:space="preserve">           includes those with more than secondary schooling.</t>
  </si>
  <si>
    <t>Sources: Census microdata samples (machine-readable data files) from the 1970, 1980, and1990 population censuses of Malaysia, Indonesia, Thailand, and the Philippines.</t>
  </si>
  <si>
    <t xml:space="preserve">       2. The education variable for Thailand does not contain a tertiary category, instead the completed secondary school category also</t>
  </si>
  <si>
    <t xml:space="preserve">       1. The contextual variables are "average" provincial characteristics for  the two samples: all women, age 15-24; and married women, age 30-44.  </t>
  </si>
  <si>
    <t xml:space="preserve">        are never-married. The individual variable of women's education is based on the current educational system in each country. Occupation is </t>
  </si>
  <si>
    <t xml:space="preserve">        measured for the reference period of last year. Migration is measured as a move across  provincial boundaries from birth to the census.</t>
  </si>
  <si>
    <t>Source and Notes:  See Table 2a.</t>
  </si>
  <si>
    <t>(2.38)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</si>
</sst>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%"/>
    <numFmt numFmtId="167" formatCode="0_)"/>
    <numFmt numFmtId="168" formatCode="0.0_)"/>
    <numFmt numFmtId="169" formatCode="0.0"/>
    <numFmt numFmtId="170" formatCode="0.000"/>
  </numFmts>
  <fonts count="1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 MT"/>
      <family val="0"/>
    </font>
    <font>
      <sz val="14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16"/>
      <name val="Helvetica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Helv"/>
      <family val="0"/>
    </font>
    <font>
      <sz val="12"/>
      <name val="Helvetica"/>
      <family val="2"/>
    </font>
    <font>
      <i/>
      <sz val="12"/>
      <name val="Helvetica"/>
      <family val="2"/>
    </font>
    <font>
      <vertAlign val="superscript"/>
      <sz val="12"/>
      <name val="Helv"/>
      <family val="0"/>
    </font>
    <font>
      <b/>
      <sz val="16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/>
    </xf>
    <xf numFmtId="164" fontId="7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NumberFormat="1" applyBorder="1" applyAlignment="1" applyProtection="1">
      <alignment horizontal="right"/>
      <protection/>
    </xf>
    <xf numFmtId="164" fontId="0" fillId="0" borderId="3" xfId="0" applyBorder="1" applyAlignment="1">
      <alignment horizontal="right"/>
    </xf>
    <xf numFmtId="164" fontId="0" fillId="0" borderId="3" xfId="0" applyNumberFormat="1" applyBorder="1" applyAlignment="1" applyProtection="1">
      <alignment horizontal="left"/>
      <protection/>
    </xf>
    <xf numFmtId="164" fontId="0" fillId="0" borderId="1" xfId="0" applyNumberFormat="1" applyBorder="1" applyAlignment="1" applyProtection="1">
      <alignment horizontal="right"/>
      <protection/>
    </xf>
    <xf numFmtId="164" fontId="0" fillId="0" borderId="1" xfId="0" applyBorder="1" applyAlignment="1">
      <alignment horizontal="right"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Border="1" applyAlignment="1">
      <alignment horizontal="right"/>
    </xf>
    <xf numFmtId="164" fontId="0" fillId="0" borderId="0" xfId="0" applyNumberFormat="1" applyBorder="1" applyAlignment="1" applyProtection="1">
      <alignment horizontal="left"/>
      <protection/>
    </xf>
    <xf numFmtId="164" fontId="7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fill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9" fontId="0" fillId="0" borderId="0" xfId="0" applyNumberFormat="1" applyAlignment="1">
      <alignment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164" fontId="11" fillId="0" borderId="0" xfId="19" applyNumberFormat="1" applyFont="1" applyAlignment="1" applyProtection="1">
      <alignment horizontal="left"/>
      <protection/>
    </xf>
    <xf numFmtId="164" fontId="10" fillId="0" borderId="0" xfId="19" applyFont="1">
      <alignment/>
      <protection/>
    </xf>
    <xf numFmtId="164" fontId="10" fillId="0" borderId="4" xfId="19" applyFont="1" applyBorder="1">
      <alignment/>
      <protection/>
    </xf>
    <xf numFmtId="164" fontId="10" fillId="0" borderId="4" xfId="19" applyNumberFormat="1" applyFont="1" applyBorder="1" applyAlignment="1" applyProtection="1">
      <alignment horizontal="left"/>
      <protection/>
    </xf>
    <xf numFmtId="164" fontId="10" fillId="0" borderId="1" xfId="0" applyFont="1" applyBorder="1" applyAlignment="1">
      <alignment/>
    </xf>
    <xf numFmtId="164" fontId="10" fillId="0" borderId="0" xfId="19" applyNumberFormat="1" applyFont="1" applyAlignment="1" applyProtection="1">
      <alignment horizontal="left"/>
      <protection/>
    </xf>
    <xf numFmtId="164" fontId="10" fillId="0" borderId="1" xfId="19" applyFont="1" applyBorder="1">
      <alignment/>
      <protection/>
    </xf>
    <xf numFmtId="164" fontId="10" fillId="0" borderId="1" xfId="19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10" fillId="0" borderId="0" xfId="19" applyNumberFormat="1" applyFont="1" applyProtection="1">
      <alignment/>
      <protection/>
    </xf>
    <xf numFmtId="164" fontId="10" fillId="0" borderId="0" xfId="0" applyFont="1" applyBorder="1" applyAlignment="1">
      <alignment/>
    </xf>
    <xf numFmtId="164" fontId="10" fillId="0" borderId="0" xfId="19" applyFont="1" applyBorder="1">
      <alignment/>
      <protection/>
    </xf>
    <xf numFmtId="164" fontId="10" fillId="0" borderId="0" xfId="19" applyNumberFormat="1" applyFont="1" applyBorder="1" applyAlignment="1" applyProtection="1">
      <alignment horizontal="center"/>
      <protection/>
    </xf>
    <xf numFmtId="164" fontId="10" fillId="0" borderId="0" xfId="19" applyNumberFormat="1" applyFont="1" applyAlignment="1" applyProtection="1">
      <alignment horizontal="center"/>
      <protection/>
    </xf>
    <xf numFmtId="9" fontId="10" fillId="0" borderId="0" xfId="19" applyNumberFormat="1" applyFont="1" applyProtection="1">
      <alignment/>
      <protection/>
    </xf>
    <xf numFmtId="167" fontId="10" fillId="0" borderId="0" xfId="19" applyNumberFormat="1" applyFont="1" applyProtection="1">
      <alignment/>
      <protection/>
    </xf>
    <xf numFmtId="167" fontId="10" fillId="0" borderId="0" xfId="19" applyNumberFormat="1" applyFont="1" applyAlignment="1" applyProtection="1">
      <alignment horizontal="right"/>
      <protection/>
    </xf>
    <xf numFmtId="9" fontId="10" fillId="0" borderId="0" xfId="19" applyNumberFormat="1" applyFont="1" applyAlignment="1" applyProtection="1">
      <alignment horizontal="left"/>
      <protection/>
    </xf>
    <xf numFmtId="164" fontId="10" fillId="0" borderId="0" xfId="19" applyNumberFormat="1" applyFont="1" applyAlignment="1" applyProtection="1">
      <alignment horizontal="fill"/>
      <protection/>
    </xf>
    <xf numFmtId="164" fontId="10" fillId="0" borderId="0" xfId="0" applyNumberFormat="1" applyFont="1" applyAlignment="1" applyProtection="1">
      <alignment horizontal="left"/>
      <protection/>
    </xf>
    <xf numFmtId="168" fontId="10" fillId="0" borderId="0" xfId="19" applyNumberFormat="1" applyFont="1" applyProtection="1">
      <alignment/>
      <protection/>
    </xf>
    <xf numFmtId="169" fontId="10" fillId="0" borderId="0" xfId="0" applyNumberFormat="1" applyFont="1" applyAlignment="1">
      <alignment/>
    </xf>
    <xf numFmtId="169" fontId="10" fillId="0" borderId="0" xfId="19" applyNumberFormat="1" applyFont="1">
      <alignment/>
      <protection/>
    </xf>
    <xf numFmtId="164" fontId="10" fillId="0" borderId="5" xfId="19" applyNumberFormat="1" applyFont="1" applyBorder="1" applyAlignment="1" applyProtection="1">
      <alignment horizontal="left"/>
      <protection/>
    </xf>
    <xf numFmtId="164" fontId="10" fillId="0" borderId="5" xfId="19" applyFont="1" applyBorder="1">
      <alignment/>
      <protection/>
    </xf>
    <xf numFmtId="168" fontId="10" fillId="0" borderId="5" xfId="19" applyNumberFormat="1" applyFont="1" applyBorder="1" applyProtection="1">
      <alignment/>
      <protection/>
    </xf>
    <xf numFmtId="169" fontId="10" fillId="0" borderId="5" xfId="0" applyNumberFormat="1" applyFont="1" applyBorder="1" applyAlignment="1">
      <alignment/>
    </xf>
    <xf numFmtId="169" fontId="10" fillId="0" borderId="5" xfId="19" applyNumberFormat="1" applyFont="1" applyBorder="1">
      <alignment/>
      <protection/>
    </xf>
    <xf numFmtId="164" fontId="5" fillId="0" borderId="0" xfId="19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6" xfId="0" applyBorder="1" applyAlignment="1">
      <alignment horizontal="left"/>
    </xf>
    <xf numFmtId="164" fontId="7" fillId="0" borderId="0" xfId="0" applyFont="1" applyAlignment="1">
      <alignment horizontal="left"/>
    </xf>
    <xf numFmtId="164" fontId="7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right"/>
    </xf>
    <xf numFmtId="164" fontId="12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 quotePrefix="1">
      <alignment horizontal="right"/>
      <protection/>
    </xf>
    <xf numFmtId="164" fontId="12" fillId="0" borderId="0" xfId="0" applyFont="1" applyAlignment="1">
      <alignment/>
    </xf>
    <xf numFmtId="165" fontId="12" fillId="0" borderId="0" xfId="0" applyNumberFormat="1" applyFont="1" applyAlignment="1" applyProtection="1">
      <alignment/>
      <protection/>
    </xf>
    <xf numFmtId="164" fontId="12" fillId="0" borderId="0" xfId="0" applyFont="1" applyAlignment="1">
      <alignment horizontal="right"/>
    </xf>
    <xf numFmtId="165" fontId="12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 quotePrefix="1">
      <alignment horizontal="right"/>
      <protection/>
    </xf>
    <xf numFmtId="37" fontId="12" fillId="0" borderId="0" xfId="0" applyNumberFormat="1" applyFont="1" applyAlignment="1" applyProtection="1" quotePrefix="1">
      <alignment horizontal="right"/>
      <protection/>
    </xf>
    <xf numFmtId="164" fontId="12" fillId="0" borderId="0" xfId="0" applyFont="1" applyAlignment="1">
      <alignment horizontal="left"/>
    </xf>
    <xf numFmtId="166" fontId="0" fillId="0" borderId="0" xfId="0" applyNumberForma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164" fontId="0" fillId="0" borderId="5" xfId="0" applyNumberFormat="1" applyBorder="1" applyAlignment="1" applyProtection="1">
      <alignment horizontal="left"/>
      <protection/>
    </xf>
    <xf numFmtId="164" fontId="0" fillId="0" borderId="5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left"/>
      <protection/>
    </xf>
    <xf numFmtId="37" fontId="0" fillId="0" borderId="5" xfId="0" applyNumberFormat="1" applyBorder="1" applyAlignment="1" applyProtection="1">
      <alignment/>
      <protection/>
    </xf>
    <xf numFmtId="164" fontId="0" fillId="0" borderId="0" xfId="0" applyAlignment="1" quotePrefix="1">
      <alignment horizontal="right"/>
    </xf>
    <xf numFmtId="2" fontId="12" fillId="0" borderId="0" xfId="0" applyNumberFormat="1" applyFont="1" applyAlignment="1" quotePrefix="1">
      <alignment horizontal="right"/>
    </xf>
    <xf numFmtId="164" fontId="12" fillId="0" borderId="0" xfId="0" applyFont="1" applyAlignment="1" quotePrefix="1">
      <alignment horizontal="right"/>
    </xf>
    <xf numFmtId="17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Border="1" applyAlignment="1" quotePrefix="1">
      <alignment horizontal="centerContinuous"/>
    </xf>
    <xf numFmtId="164" fontId="0" fillId="0" borderId="0" xfId="0" applyAlignment="1" quotePrefix="1">
      <alignment horizontal="centerContinuous"/>
    </xf>
    <xf numFmtId="164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3" fillId="0" borderId="0" xfId="0" applyFont="1" applyAlignment="1">
      <alignment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>
      <alignment horizontal="right"/>
    </xf>
    <xf numFmtId="0" fontId="13" fillId="0" borderId="0" xfId="22" applyFont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 quotePrefix="1">
      <alignment horizontal="right"/>
      <protection/>
    </xf>
    <xf numFmtId="164" fontId="14" fillId="0" borderId="0" xfId="0" applyFont="1" applyAlignment="1">
      <alignment/>
    </xf>
    <xf numFmtId="2" fontId="14" fillId="0" borderId="0" xfId="0" applyNumberFormat="1" applyFont="1" applyAlignment="1" quotePrefix="1">
      <alignment horizontal="right"/>
    </xf>
    <xf numFmtId="2" fontId="13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right"/>
    </xf>
    <xf numFmtId="164" fontId="13" fillId="0" borderId="0" xfId="0" applyFont="1" applyAlignment="1">
      <alignment horizontal="center"/>
    </xf>
    <xf numFmtId="37" fontId="14" fillId="0" borderId="0" xfId="0" applyNumberFormat="1" applyFont="1" applyAlignment="1" applyProtection="1" quotePrefix="1">
      <alignment horizontal="right"/>
      <protection/>
    </xf>
    <xf numFmtId="166" fontId="14" fillId="0" borderId="0" xfId="0" applyNumberFormat="1" applyFont="1" applyAlignment="1" applyProtection="1">
      <alignment/>
      <protection/>
    </xf>
    <xf numFmtId="37" fontId="13" fillId="0" borderId="5" xfId="0" applyNumberFormat="1" applyFont="1" applyBorder="1" applyAlignment="1" applyProtection="1">
      <alignment/>
      <protection/>
    </xf>
    <xf numFmtId="37" fontId="13" fillId="0" borderId="5" xfId="0" applyNumberFormat="1" applyFont="1" applyBorder="1" applyAlignment="1" applyProtection="1">
      <alignment horizontal="left"/>
      <protection/>
    </xf>
    <xf numFmtId="2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12" fillId="0" borderId="0" xfId="0" applyNumberFormat="1" applyFont="1" applyAlignment="1" applyProtection="1" quotePrefix="1">
      <alignment horizontal="right"/>
      <protection/>
    </xf>
    <xf numFmtId="2" fontId="1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 horizontal="right"/>
    </xf>
    <xf numFmtId="165" fontId="0" fillId="0" borderId="0" xfId="0" applyNumberFormat="1" applyFont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164" fontId="0" fillId="0" borderId="5" xfId="0" applyBorder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15" fillId="0" borderId="0" xfId="0" applyFont="1" applyAlignment="1">
      <alignment/>
    </xf>
    <xf numFmtId="164" fontId="10" fillId="0" borderId="1" xfId="0" applyFont="1" applyBorder="1" applyAlignment="1">
      <alignment horizontal="centerContinuous"/>
    </xf>
    <xf numFmtId="164" fontId="0" fillId="0" borderId="1" xfId="0" applyBorder="1" applyAlignment="1">
      <alignment horizontal="centerContinuous"/>
    </xf>
    <xf numFmtId="164" fontId="16" fillId="0" borderId="0" xfId="0" applyFont="1" applyAlignment="1">
      <alignment horizontal="left"/>
    </xf>
    <xf numFmtId="169" fontId="10" fillId="0" borderId="0" xfId="19" applyNumberFormat="1" applyFont="1" applyProtection="1">
      <alignment/>
      <protection/>
    </xf>
    <xf numFmtId="169" fontId="10" fillId="0" borderId="5" xfId="19" applyNumberFormat="1" applyFont="1" applyBorder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Normal_Book4" xfId="20"/>
    <cellStyle name="Normal_indo90" xfId="21"/>
    <cellStyle name="Normal_indo90mca" xfId="22"/>
    <cellStyle name="Normal_malay91" xfId="23"/>
    <cellStyle name="Normal_mtable12" xfId="24"/>
    <cellStyle name="Normal_t90ma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0</xdr:rowOff>
    </xdr:from>
    <xdr:to>
      <xdr:col>19</xdr:col>
      <xdr:colOff>76200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6675" y="3448050"/>
          <a:ext cx="2088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0</xdr:rowOff>
    </xdr:from>
    <xdr:to>
      <xdr:col>19</xdr:col>
      <xdr:colOff>76200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" y="6848475"/>
          <a:ext cx="2088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19</xdr:col>
      <xdr:colOff>76200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6675" y="7448550"/>
          <a:ext cx="2088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DE1\user\Young_y\SEAFERT\asa95NEWTA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arles\My%20Documents\Excel%20spreadsheets\Taiwan%20paper\twn98con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1"/>
      <sheetName val="table_2"/>
      <sheetName val="thailand"/>
      <sheetName val="Indonesia"/>
      <sheetName val="Philippines"/>
      <sheetName val="Malays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_1"/>
      <sheetName val="table_2, thailand"/>
      <sheetName val="table_2,indo  (2)"/>
      <sheetName val="table_2,indo "/>
      <sheetName val="table_2,malaysia"/>
      <sheetName val="table_2, phillippines"/>
      <sheetName val="Thailand, 80-70"/>
      <sheetName val="Thailand 90-80"/>
      <sheetName val="Malaysia,80-70"/>
      <sheetName val="Malaysia,91-80 "/>
      <sheetName val="Indonesia, 80-70"/>
      <sheetName val="Indonesia, 90-80"/>
      <sheetName val="Philippines, 80-70"/>
      <sheetName val="appendix"/>
      <sheetName val="notes"/>
      <sheetName val="t90_worksheet"/>
      <sheetName val="malaysia 70"/>
      <sheetName val="indo90_worksheet "/>
      <sheetName val="indo90mca"/>
      <sheetName val="indo90tfr"/>
      <sheetName val="malay91tfr"/>
      <sheetName val="malay91_worksheet"/>
    </sheetNames>
    <sheetDataSet>
      <sheetData sheetId="15">
        <row r="3">
          <cell r="E3">
            <v>49.28</v>
          </cell>
        </row>
        <row r="4">
          <cell r="E4">
            <v>100.34000000000002</v>
          </cell>
        </row>
        <row r="5">
          <cell r="E5">
            <v>89.78</v>
          </cell>
        </row>
        <row r="6">
          <cell r="E6">
            <v>52.75999999999999</v>
          </cell>
        </row>
        <row r="7">
          <cell r="E7">
            <v>27.08</v>
          </cell>
        </row>
        <row r="8">
          <cell r="E8">
            <v>13.08</v>
          </cell>
        </row>
        <row r="48">
          <cell r="B48">
            <v>1.0055</v>
          </cell>
        </row>
        <row r="56">
          <cell r="B56">
            <v>1.3806000000000003</v>
          </cell>
        </row>
        <row r="64">
          <cell r="B64">
            <v>1.5671</v>
          </cell>
        </row>
        <row r="72">
          <cell r="B72">
            <v>2.0576999999999996</v>
          </cell>
        </row>
        <row r="80">
          <cell r="B80">
            <v>2.0467</v>
          </cell>
        </row>
        <row r="121">
          <cell r="B121">
            <v>2.1716</v>
          </cell>
        </row>
        <row r="129">
          <cell r="B129">
            <v>1.9350999999999998</v>
          </cell>
        </row>
        <row r="137">
          <cell r="B137">
            <v>1.9742</v>
          </cell>
        </row>
        <row r="145">
          <cell r="B145">
            <v>1.6676</v>
          </cell>
        </row>
        <row r="153">
          <cell r="B153">
            <v>1.3328</v>
          </cell>
        </row>
      </sheetData>
      <sheetData sheetId="17">
        <row r="5">
          <cell r="D5">
            <v>66.92</v>
          </cell>
        </row>
        <row r="6">
          <cell r="D6">
            <v>143.16</v>
          </cell>
        </row>
        <row r="7">
          <cell r="D7">
            <v>136.40000000000003</v>
          </cell>
        </row>
        <row r="8">
          <cell r="D8">
            <v>98.91999999999999</v>
          </cell>
        </row>
        <row r="9">
          <cell r="D9">
            <v>55.059999999999995</v>
          </cell>
        </row>
        <row r="10">
          <cell r="D10">
            <v>19.880000000000003</v>
          </cell>
        </row>
        <row r="17">
          <cell r="I17">
            <v>2.7001</v>
          </cell>
        </row>
        <row r="18">
          <cell r="I18">
            <v>2.9968999999999997</v>
          </cell>
        </row>
        <row r="19">
          <cell r="I19">
            <v>2.7714000000000003</v>
          </cell>
        </row>
        <row r="20">
          <cell r="I20">
            <v>2.4326</v>
          </cell>
        </row>
        <row r="21">
          <cell r="I21">
            <v>2.1173</v>
          </cell>
        </row>
        <row r="22">
          <cell r="I22">
            <v>1.9733</v>
          </cell>
        </row>
        <row r="28">
          <cell r="I28">
            <v>3.2489000000000003</v>
          </cell>
        </row>
        <row r="29">
          <cell r="I29">
            <v>2.3072</v>
          </cell>
        </row>
        <row r="30">
          <cell r="I30">
            <v>2.9967</v>
          </cell>
        </row>
        <row r="31">
          <cell r="I31">
            <v>2.8478</v>
          </cell>
        </row>
        <row r="32">
          <cell r="I32">
            <v>3.1759</v>
          </cell>
        </row>
      </sheetData>
      <sheetData sheetId="21">
        <row r="5">
          <cell r="D5">
            <v>27.259999999999998</v>
          </cell>
        </row>
        <row r="6">
          <cell r="D6">
            <v>130.20000000000002</v>
          </cell>
        </row>
        <row r="7">
          <cell r="D7">
            <v>178.18</v>
          </cell>
        </row>
        <row r="8">
          <cell r="D8">
            <v>145.2</v>
          </cell>
        </row>
        <row r="9">
          <cell r="D9">
            <v>86.14000000000001</v>
          </cell>
        </row>
        <row r="10">
          <cell r="D10">
            <v>32.62</v>
          </cell>
        </row>
        <row r="17">
          <cell r="I17">
            <v>3.3311</v>
          </cell>
        </row>
        <row r="18">
          <cell r="I18">
            <v>3.4402000000000004</v>
          </cell>
        </row>
        <row r="19">
          <cell r="I19">
            <v>3.5749000000000004</v>
          </cell>
        </row>
        <row r="20">
          <cell r="I20">
            <v>3.0078000000000005</v>
          </cell>
        </row>
        <row r="21">
          <cell r="I21">
            <v>3.1022</v>
          </cell>
        </row>
        <row r="22">
          <cell r="I22">
            <v>2.8042</v>
          </cell>
        </row>
        <row r="28">
          <cell r="I28">
            <v>2.9734000000000003</v>
          </cell>
        </row>
        <row r="29">
          <cell r="I29">
            <v>3.1563999999999997</v>
          </cell>
        </row>
        <row r="30">
          <cell r="I30">
            <v>4.4121</v>
          </cell>
        </row>
        <row r="31">
          <cell r="I31">
            <v>2.932</v>
          </cell>
        </row>
        <row r="32">
          <cell r="I32">
            <v>3.1967</v>
          </cell>
        </row>
        <row r="33">
          <cell r="I33">
            <v>3.8438999999999997</v>
          </cell>
        </row>
        <row r="34">
          <cell r="I34">
            <v>1.965</v>
          </cell>
        </row>
        <row r="35">
          <cell r="I35">
            <v>2.9993</v>
          </cell>
        </row>
        <row r="36">
          <cell r="I36">
            <v>3.1304999999999996</v>
          </cell>
        </row>
        <row r="37">
          <cell r="I37">
            <v>2.5913</v>
          </cell>
        </row>
        <row r="38">
          <cell r="I38">
            <v>4.535299999999999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83"/>
  <sheetViews>
    <sheetView showGridLines="0" zoomScale="75" zoomScaleNormal="75" workbookViewId="0" topLeftCell="A60">
      <selection activeCell="H73" sqref="H73"/>
    </sheetView>
  </sheetViews>
  <sheetFormatPr defaultColWidth="12.6640625" defaultRowHeight="15.75"/>
  <cols>
    <col min="1" max="1" width="22.6640625" style="0" customWidth="1"/>
    <col min="3" max="4" width="9.77734375" style="0" customWidth="1"/>
    <col min="8" max="8" width="20.5546875" style="0" customWidth="1"/>
    <col min="14" max="14" width="6.77734375" style="0" customWidth="1"/>
    <col min="15" max="15" width="23.21484375" style="0" customWidth="1"/>
    <col min="17" max="18" width="7.99609375" style="0" customWidth="1"/>
    <col min="19" max="19" width="8.10546875" style="0" customWidth="1"/>
  </cols>
  <sheetData>
    <row r="1" s="1" customFormat="1" ht="19.5">
      <c r="A1" s="137" t="s">
        <v>0</v>
      </c>
    </row>
    <row r="4" spans="1:19" ht="15.75">
      <c r="A4" s="2" t="s">
        <v>1</v>
      </c>
      <c r="B4" s="3"/>
      <c r="C4" s="4" t="s">
        <v>2</v>
      </c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5.75">
      <c r="A5" s="5"/>
      <c r="B5" s="6"/>
      <c r="C5" s="7"/>
      <c r="D5" s="7"/>
      <c r="E5" s="6"/>
      <c r="F5" s="6"/>
      <c r="G5" s="6"/>
      <c r="H5" s="3"/>
      <c r="I5" s="6"/>
      <c r="J5" s="6"/>
      <c r="K5" s="6"/>
      <c r="L5" s="6"/>
      <c r="M5" s="6"/>
      <c r="N5" s="6"/>
      <c r="O5" s="3"/>
      <c r="P5" s="6"/>
      <c r="Q5" s="6"/>
      <c r="R5" s="6"/>
      <c r="S5" s="6"/>
      <c r="T5" s="8"/>
    </row>
    <row r="6" spans="2:20" ht="15.75"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  <c r="H6" s="11" t="s">
        <v>8</v>
      </c>
      <c r="I6" s="9" t="s">
        <v>3</v>
      </c>
      <c r="J6" s="9" t="s">
        <v>4</v>
      </c>
      <c r="K6" s="9" t="s">
        <v>5</v>
      </c>
      <c r="L6" s="10" t="s">
        <v>6</v>
      </c>
      <c r="M6" s="10" t="s">
        <v>7</v>
      </c>
      <c r="O6" s="4" t="s">
        <v>9</v>
      </c>
      <c r="P6" s="9" t="s">
        <v>3</v>
      </c>
      <c r="Q6" s="9" t="s">
        <v>4</v>
      </c>
      <c r="R6" s="9" t="s">
        <v>5</v>
      </c>
      <c r="S6" s="10" t="s">
        <v>6</v>
      </c>
      <c r="T6" s="10" t="s">
        <v>7</v>
      </c>
    </row>
    <row r="7" spans="2:20" ht="15.75">
      <c r="B7" s="12"/>
      <c r="C7" s="12"/>
      <c r="D7" s="12"/>
      <c r="E7" s="13" t="s">
        <v>10</v>
      </c>
      <c r="F7" s="13" t="s">
        <v>10</v>
      </c>
      <c r="H7" s="14" t="s">
        <v>11</v>
      </c>
      <c r="I7" s="12"/>
      <c r="J7" s="12"/>
      <c r="K7" s="12"/>
      <c r="L7" s="13" t="s">
        <v>10</v>
      </c>
      <c r="M7" s="13" t="s">
        <v>10</v>
      </c>
      <c r="O7" s="7"/>
      <c r="P7" s="12"/>
      <c r="Q7" s="12"/>
      <c r="R7" s="12"/>
      <c r="S7" s="13" t="s">
        <v>10</v>
      </c>
      <c r="T7" s="13" t="s">
        <v>10</v>
      </c>
    </row>
    <row r="8" spans="2:19" ht="15.75">
      <c r="B8" s="15"/>
      <c r="C8" s="15"/>
      <c r="D8" s="15"/>
      <c r="E8" s="16"/>
      <c r="F8" s="16"/>
      <c r="H8" s="17"/>
      <c r="I8" s="15"/>
      <c r="J8" s="15"/>
      <c r="K8" s="15"/>
      <c r="L8" s="16"/>
      <c r="M8" s="16"/>
      <c r="O8" s="7"/>
      <c r="P8" s="15"/>
      <c r="Q8" s="15"/>
      <c r="R8" s="15"/>
      <c r="S8" s="16"/>
    </row>
    <row r="9" spans="1:20" ht="15.75">
      <c r="A9" s="18" t="s">
        <v>12</v>
      </c>
      <c r="B9" s="19">
        <f>(SUM(B12:B17))/200</f>
        <v>5.43</v>
      </c>
      <c r="C9" s="19">
        <f>(SUM(C12:C17))/200</f>
        <v>2.805</v>
      </c>
      <c r="D9" s="19">
        <f>(SUM(D12:D17))/200</f>
        <v>1.6615999999999997</v>
      </c>
      <c r="E9" s="20">
        <f>(C9-B9)</f>
        <v>-2.6249999999999996</v>
      </c>
      <c r="F9" s="20">
        <f>(D9-C9)</f>
        <v>-1.1434000000000004</v>
      </c>
      <c r="T9" s="21"/>
    </row>
    <row r="10" spans="2:4" ht="15.75">
      <c r="B10" s="22"/>
      <c r="C10" s="22" t="s">
        <v>2</v>
      </c>
      <c r="D10" s="22"/>
    </row>
    <row r="11" spans="1:6" ht="15.75">
      <c r="A11" t="s">
        <v>13</v>
      </c>
      <c r="B11" s="4" t="s">
        <v>14</v>
      </c>
      <c r="C11" s="3"/>
      <c r="D11" s="3"/>
      <c r="E11" s="3"/>
      <c r="F11" s="6"/>
    </row>
    <row r="12" spans="1:20" ht="15.75">
      <c r="A12" s="21" t="s">
        <v>15</v>
      </c>
      <c r="B12">
        <v>89</v>
      </c>
      <c r="C12">
        <v>55</v>
      </c>
      <c r="D12" s="23">
        <f>'[2]t90_worksheet'!E3</f>
        <v>49.28</v>
      </c>
      <c r="E12">
        <f aca="true" t="shared" si="0" ref="E12:F17">(C12-B12)</f>
        <v>-34</v>
      </c>
      <c r="F12" s="24">
        <f t="shared" si="0"/>
        <v>-5.719999999999999</v>
      </c>
      <c r="H12" s="25" t="s">
        <v>16</v>
      </c>
      <c r="I12" s="26">
        <v>5.52</v>
      </c>
      <c r="J12" s="27">
        <v>3.29</v>
      </c>
      <c r="K12" s="19">
        <f>'[2]t90_worksheet'!$B$121</f>
        <v>2.1716</v>
      </c>
      <c r="L12" s="26">
        <f aca="true" t="shared" si="1" ref="L12:M16">-(I12-J12)</f>
        <v>-2.2299999999999995</v>
      </c>
      <c r="M12" s="26">
        <f t="shared" si="1"/>
        <v>-1.1183999999999998</v>
      </c>
      <c r="O12" s="21" t="s">
        <v>17</v>
      </c>
      <c r="P12" s="26">
        <v>2.95</v>
      </c>
      <c r="Q12" s="26">
        <v>1.9</v>
      </c>
      <c r="R12" s="26">
        <f>'[2]t90_worksheet'!$B$48</f>
        <v>1.0055</v>
      </c>
      <c r="S12" s="26">
        <f aca="true" t="shared" si="2" ref="S12:T16">-(P12-Q12)</f>
        <v>-1.0500000000000003</v>
      </c>
      <c r="T12" s="26">
        <f t="shared" si="2"/>
        <v>-0.8944999999999999</v>
      </c>
    </row>
    <row r="13" spans="1:20" ht="15.75">
      <c r="A13" s="21" t="s">
        <v>18</v>
      </c>
      <c r="B13">
        <v>247</v>
      </c>
      <c r="C13">
        <v>152</v>
      </c>
      <c r="D13" s="23">
        <f>'[2]t90_worksheet'!E4</f>
        <v>100.34000000000002</v>
      </c>
      <c r="E13">
        <f t="shared" si="0"/>
        <v>-95</v>
      </c>
      <c r="F13" s="23">
        <f t="shared" si="0"/>
        <v>-51.65999999999998</v>
      </c>
      <c r="H13" s="25" t="s">
        <v>19</v>
      </c>
      <c r="I13" s="26">
        <v>6.01</v>
      </c>
      <c r="J13" s="26">
        <v>3.23</v>
      </c>
      <c r="K13" s="19">
        <f>'[2]t90_worksheet'!$B$129</f>
        <v>1.9350999999999998</v>
      </c>
      <c r="L13" s="26">
        <f t="shared" si="1"/>
        <v>-2.78</v>
      </c>
      <c r="M13" s="26">
        <f t="shared" si="1"/>
        <v>-1.2949000000000002</v>
      </c>
      <c r="O13" s="21" t="s">
        <v>20</v>
      </c>
      <c r="P13" s="26">
        <v>4.5</v>
      </c>
      <c r="Q13" s="26">
        <v>2.35</v>
      </c>
      <c r="R13" s="26">
        <f>'[2]t90_worksheet'!$B$64</f>
        <v>1.5671</v>
      </c>
      <c r="S13" s="26">
        <f t="shared" si="2"/>
        <v>-2.15</v>
      </c>
      <c r="T13" s="26">
        <f t="shared" si="2"/>
        <v>-0.7829000000000002</v>
      </c>
    </row>
    <row r="14" spans="1:20" ht="15.75">
      <c r="A14" s="21" t="s">
        <v>21</v>
      </c>
      <c r="B14">
        <v>263</v>
      </c>
      <c r="C14">
        <v>141</v>
      </c>
      <c r="D14" s="23">
        <f>'[2]t90_worksheet'!E5</f>
        <v>89.78</v>
      </c>
      <c r="E14">
        <f t="shared" si="0"/>
        <v>-122</v>
      </c>
      <c r="F14" s="23">
        <f t="shared" si="0"/>
        <v>-51.22</v>
      </c>
      <c r="H14" s="25" t="s">
        <v>22</v>
      </c>
      <c r="I14" s="26">
        <v>5.72</v>
      </c>
      <c r="J14" s="26">
        <v>3.03</v>
      </c>
      <c r="K14" s="19">
        <f>'[2]t90_worksheet'!$B$137</f>
        <v>1.9742</v>
      </c>
      <c r="L14" s="26">
        <f t="shared" si="1"/>
        <v>-2.69</v>
      </c>
      <c r="M14" s="26">
        <f t="shared" si="1"/>
        <v>-1.0557999999999998</v>
      </c>
      <c r="O14" s="21" t="s">
        <v>23</v>
      </c>
      <c r="P14" s="26">
        <v>4.9</v>
      </c>
      <c r="Q14" s="26">
        <v>2.45</v>
      </c>
      <c r="R14" s="26">
        <f>'[2]t90_worksheet'!$B$56</f>
        <v>1.3806000000000003</v>
      </c>
      <c r="S14" s="26">
        <f t="shared" si="2"/>
        <v>-2.45</v>
      </c>
      <c r="T14" s="26">
        <f t="shared" si="2"/>
        <v>-1.0694</v>
      </c>
    </row>
    <row r="15" spans="1:20" ht="15.75">
      <c r="A15" s="21" t="s">
        <v>24</v>
      </c>
      <c r="B15">
        <v>228</v>
      </c>
      <c r="C15">
        <v>104</v>
      </c>
      <c r="D15" s="23">
        <f>'[2]t90_worksheet'!E6</f>
        <v>52.75999999999999</v>
      </c>
      <c r="E15">
        <f t="shared" si="0"/>
        <v>-124</v>
      </c>
      <c r="F15" s="23">
        <f t="shared" si="0"/>
        <v>-51.24000000000001</v>
      </c>
      <c r="H15" s="25" t="s">
        <v>25</v>
      </c>
      <c r="I15" s="26">
        <v>3.44</v>
      </c>
      <c r="J15" s="26">
        <v>2.11</v>
      </c>
      <c r="K15" s="19">
        <f>'[2]t90_worksheet'!$B$145</f>
        <v>1.6676</v>
      </c>
      <c r="L15" s="26">
        <f t="shared" si="1"/>
        <v>-1.33</v>
      </c>
      <c r="M15" s="26">
        <f t="shared" si="1"/>
        <v>-0.4423999999999999</v>
      </c>
      <c r="O15" s="21" t="s">
        <v>26</v>
      </c>
      <c r="P15" s="26">
        <v>5.35</v>
      </c>
      <c r="Q15" s="26">
        <v>3.15</v>
      </c>
      <c r="R15" s="26">
        <f>'[2]t90_worksheet'!$B$80</f>
        <v>2.0467</v>
      </c>
      <c r="S15" s="26">
        <f t="shared" si="2"/>
        <v>-2.1999999999999997</v>
      </c>
      <c r="T15" s="26">
        <f t="shared" si="2"/>
        <v>-1.1033</v>
      </c>
    </row>
    <row r="16" spans="1:20" ht="15.75">
      <c r="A16" s="21" t="s">
        <v>27</v>
      </c>
      <c r="B16">
        <v>180</v>
      </c>
      <c r="C16">
        <v>68</v>
      </c>
      <c r="D16" s="23">
        <f>'[2]t90_worksheet'!E7</f>
        <v>27.08</v>
      </c>
      <c r="E16">
        <f t="shared" si="0"/>
        <v>-112</v>
      </c>
      <c r="F16" s="23">
        <f t="shared" si="0"/>
        <v>-40.92</v>
      </c>
      <c r="H16" s="25" t="s">
        <v>28</v>
      </c>
      <c r="I16" s="26">
        <v>2.47</v>
      </c>
      <c r="J16" s="26">
        <v>1.6</v>
      </c>
      <c r="K16" s="19">
        <f>'[2]t90_worksheet'!$B$153</f>
        <v>1.3328</v>
      </c>
      <c r="L16" s="26">
        <f t="shared" si="1"/>
        <v>-0.8700000000000001</v>
      </c>
      <c r="M16" s="26">
        <f t="shared" si="1"/>
        <v>-0.2672000000000001</v>
      </c>
      <c r="O16" s="21" t="s">
        <v>29</v>
      </c>
      <c r="P16" s="26">
        <v>6</v>
      </c>
      <c r="Q16" s="26">
        <v>3.4</v>
      </c>
      <c r="R16" s="26">
        <f>'[2]t90_worksheet'!$B$72</f>
        <v>2.0576999999999996</v>
      </c>
      <c r="S16" s="26">
        <f t="shared" si="2"/>
        <v>-2.6</v>
      </c>
      <c r="T16" s="26">
        <f t="shared" si="2"/>
        <v>-1.3423000000000003</v>
      </c>
    </row>
    <row r="17" spans="1:20" s="6" customFormat="1" ht="15.75">
      <c r="A17" s="17" t="s">
        <v>30</v>
      </c>
      <c r="B17">
        <v>79</v>
      </c>
      <c r="C17">
        <v>41</v>
      </c>
      <c r="D17" s="23">
        <f>'[2]t90_worksheet'!E8</f>
        <v>13.08</v>
      </c>
      <c r="E17">
        <f t="shared" si="0"/>
        <v>-38</v>
      </c>
      <c r="F17" s="23">
        <f t="shared" si="0"/>
        <v>-27.92</v>
      </c>
      <c r="T17" s="3"/>
    </row>
    <row r="18" spans="1:4" s="6" customFormat="1" ht="15.75">
      <c r="A18" s="17"/>
      <c r="B18" s="28"/>
      <c r="C18" s="28"/>
      <c r="D18" s="28"/>
    </row>
    <row r="20" spans="1:19" ht="15.75">
      <c r="A20" s="2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20" ht="15.75">
      <c r="A21" s="5"/>
      <c r="B21" s="6"/>
      <c r="C21" s="7"/>
      <c r="D21" s="7"/>
      <c r="E21" s="6"/>
      <c r="F21" s="6"/>
      <c r="G21" s="6"/>
      <c r="H21" s="3"/>
      <c r="I21" s="6"/>
      <c r="J21" s="6"/>
      <c r="K21" s="6"/>
      <c r="L21" s="6"/>
      <c r="M21" s="6"/>
      <c r="N21" s="6"/>
      <c r="O21" s="3"/>
      <c r="P21" s="6"/>
      <c r="Q21" s="6"/>
      <c r="R21" s="6"/>
      <c r="S21" s="6"/>
      <c r="T21" s="8"/>
    </row>
    <row r="22" spans="2:20" ht="15.75">
      <c r="B22" s="9" t="s">
        <v>3</v>
      </c>
      <c r="C22" s="9" t="s">
        <v>4</v>
      </c>
      <c r="D22" s="9" t="s">
        <v>5</v>
      </c>
      <c r="E22" s="10" t="s">
        <v>6</v>
      </c>
      <c r="F22" s="10" t="s">
        <v>7</v>
      </c>
      <c r="H22" s="11" t="s">
        <v>8</v>
      </c>
      <c r="I22" s="9" t="s">
        <v>3</v>
      </c>
      <c r="J22" s="9" t="s">
        <v>4</v>
      </c>
      <c r="K22" s="9" t="s">
        <v>5</v>
      </c>
      <c r="L22" s="10" t="s">
        <v>6</v>
      </c>
      <c r="M22" s="10" t="s">
        <v>7</v>
      </c>
      <c r="O22" s="4" t="s">
        <v>32</v>
      </c>
      <c r="P22" s="9" t="s">
        <v>3</v>
      </c>
      <c r="Q22" s="9" t="s">
        <v>4</v>
      </c>
      <c r="R22" s="9" t="s">
        <v>5</v>
      </c>
      <c r="S22" s="10" t="s">
        <v>6</v>
      </c>
      <c r="T22" s="10" t="s">
        <v>7</v>
      </c>
    </row>
    <row r="23" spans="2:20" ht="15.75">
      <c r="B23" s="12"/>
      <c r="C23" s="12"/>
      <c r="D23" s="12"/>
      <c r="E23" s="13" t="s">
        <v>10</v>
      </c>
      <c r="F23" s="13" t="s">
        <v>10</v>
      </c>
      <c r="H23" s="14" t="s">
        <v>11</v>
      </c>
      <c r="I23" s="12"/>
      <c r="J23" s="12"/>
      <c r="K23" s="12"/>
      <c r="L23" s="13" t="s">
        <v>10</v>
      </c>
      <c r="M23" s="13" t="s">
        <v>10</v>
      </c>
      <c r="O23" s="7"/>
      <c r="P23" s="12"/>
      <c r="Q23" s="12"/>
      <c r="R23" s="12"/>
      <c r="S23" s="13" t="s">
        <v>10</v>
      </c>
      <c r="T23" s="13" t="s">
        <v>10</v>
      </c>
    </row>
    <row r="24" spans="2:19" ht="15.75">
      <c r="B24" s="15"/>
      <c r="C24" s="15"/>
      <c r="D24" s="15"/>
      <c r="E24" s="16"/>
      <c r="F24" s="16"/>
      <c r="H24" s="17"/>
      <c r="I24" s="15"/>
      <c r="J24" s="15"/>
      <c r="K24" s="15"/>
      <c r="L24" s="16"/>
      <c r="M24" s="16"/>
      <c r="O24" s="7"/>
      <c r="P24" s="15"/>
      <c r="Q24" s="15"/>
      <c r="R24" s="15"/>
      <c r="S24" s="16"/>
    </row>
    <row r="25" spans="2:19" ht="15.75">
      <c r="B25" s="15"/>
      <c r="C25" s="15"/>
      <c r="D25" s="15"/>
      <c r="E25" s="16"/>
      <c r="F25" s="16"/>
      <c r="H25" s="17"/>
      <c r="I25" s="15"/>
      <c r="J25" s="15"/>
      <c r="K25" s="15"/>
      <c r="L25" s="16"/>
      <c r="M25" s="16"/>
      <c r="O25" s="7"/>
      <c r="P25" s="15"/>
      <c r="Q25" s="15"/>
      <c r="R25" s="15"/>
      <c r="S25" s="16"/>
    </row>
    <row r="26" spans="1:6" ht="15.75">
      <c r="A26" t="s">
        <v>33</v>
      </c>
      <c r="B26" s="19">
        <f>(SUM(B29:B34))/200</f>
        <v>3.8087</v>
      </c>
      <c r="C26" s="19">
        <f>(SUM(C29:C34))/200</f>
        <v>3.5883000000000003</v>
      </c>
      <c r="D26" s="19">
        <f>(SUM(D29:D34))/200</f>
        <v>2.6017</v>
      </c>
      <c r="E26" s="20">
        <f>(C26-B26)</f>
        <v>-0.2203999999999997</v>
      </c>
      <c r="F26" s="20">
        <f>(D26-C26)</f>
        <v>-0.9866000000000001</v>
      </c>
    </row>
    <row r="27" spans="2:4" ht="15.75">
      <c r="B27" s="22"/>
      <c r="C27" s="22" t="s">
        <v>2</v>
      </c>
      <c r="D27" s="22"/>
    </row>
    <row r="28" spans="1:6" ht="15.75">
      <c r="A28" t="s">
        <v>13</v>
      </c>
      <c r="B28" s="4" t="s">
        <v>14</v>
      </c>
      <c r="C28" s="3"/>
      <c r="D28" s="3"/>
      <c r="E28" s="3"/>
      <c r="F28" s="3"/>
    </row>
    <row r="29" spans="1:20" ht="15.75">
      <c r="A29" s="25" t="s">
        <v>15</v>
      </c>
      <c r="B29" s="29">
        <v>112.36</v>
      </c>
      <c r="C29" s="29">
        <v>103.9</v>
      </c>
      <c r="D29" s="29">
        <f>'[2]indo90_worksheet '!D5</f>
        <v>66.92</v>
      </c>
      <c r="E29" s="23">
        <f aca="true" t="shared" si="3" ref="E29:F34">(C29-B29)</f>
        <v>-8.459999999999994</v>
      </c>
      <c r="F29" s="23">
        <f t="shared" si="3"/>
        <v>-36.980000000000004</v>
      </c>
      <c r="H29" s="25" t="s">
        <v>34</v>
      </c>
      <c r="I29" s="20">
        <v>3.4509000000000003</v>
      </c>
      <c r="J29" s="19">
        <v>3.2273</v>
      </c>
      <c r="K29" s="19">
        <f>'[2]indo90_worksheet '!I17</f>
        <v>2.7001</v>
      </c>
      <c r="L29" s="26">
        <f aca="true" t="shared" si="4" ref="L29:L34">J29-I29</f>
        <v>-0.22360000000000024</v>
      </c>
      <c r="M29" s="26">
        <f aca="true" t="shared" si="5" ref="M29:M34">-(J29-K29)</f>
        <v>-0.5272000000000001</v>
      </c>
      <c r="O29" s="26" t="s">
        <v>35</v>
      </c>
      <c r="P29" s="20">
        <v>4.5714</v>
      </c>
      <c r="Q29" s="20">
        <v>4.489700000000001</v>
      </c>
      <c r="R29" s="20">
        <f>'[2]indo90_worksheet '!I28</f>
        <v>3.2489000000000003</v>
      </c>
      <c r="S29" s="20">
        <f aca="true" t="shared" si="6" ref="S29:T33">Q29-P29</f>
        <v>-0.08169999999999877</v>
      </c>
      <c r="T29" s="20">
        <f t="shared" si="6"/>
        <v>-1.2408000000000006</v>
      </c>
    </row>
    <row r="30" spans="1:20" ht="15.75">
      <c r="A30" s="25" t="s">
        <v>18</v>
      </c>
      <c r="B30" s="29">
        <v>204.7</v>
      </c>
      <c r="C30" s="29">
        <v>200.36</v>
      </c>
      <c r="D30" s="29">
        <f>'[2]indo90_worksheet '!D6</f>
        <v>143.16</v>
      </c>
      <c r="E30" s="23">
        <f t="shared" si="3"/>
        <v>-4.339999999999975</v>
      </c>
      <c r="F30" s="23">
        <f t="shared" si="3"/>
        <v>-57.20000000000002</v>
      </c>
      <c r="H30" s="25" t="s">
        <v>36</v>
      </c>
      <c r="I30" s="20">
        <v>4.4533000000000005</v>
      </c>
      <c r="J30" s="19">
        <v>4.026800000000001</v>
      </c>
      <c r="K30" s="19">
        <f>'[2]indo90_worksheet '!I18</f>
        <v>2.9968999999999997</v>
      </c>
      <c r="L30" s="26">
        <f t="shared" si="4"/>
        <v>-0.4264999999999999</v>
      </c>
      <c r="M30" s="26">
        <f t="shared" si="5"/>
        <v>-1.029900000000001</v>
      </c>
      <c r="O30" s="26" t="s">
        <v>37</v>
      </c>
      <c r="P30" s="20">
        <v>3.5345000000000004</v>
      </c>
      <c r="Q30" s="20">
        <v>3.237</v>
      </c>
      <c r="R30" s="20">
        <f>'[2]indo90_worksheet '!I29</f>
        <v>2.3072</v>
      </c>
      <c r="S30" s="20">
        <f t="shared" si="6"/>
        <v>-0.2975000000000003</v>
      </c>
      <c r="T30" s="20">
        <f t="shared" si="6"/>
        <v>-0.9298000000000002</v>
      </c>
    </row>
    <row r="31" spans="1:20" ht="15.75">
      <c r="A31" s="25" t="s">
        <v>21</v>
      </c>
      <c r="B31" s="29">
        <v>188.82</v>
      </c>
      <c r="C31" s="29">
        <v>178.86</v>
      </c>
      <c r="D31" s="29">
        <f>'[2]indo90_worksheet '!D7</f>
        <v>136.40000000000003</v>
      </c>
      <c r="E31" s="23">
        <f t="shared" si="3"/>
        <v>-9.95999999999998</v>
      </c>
      <c r="F31" s="23">
        <f t="shared" si="3"/>
        <v>-42.45999999999998</v>
      </c>
      <c r="H31" s="25" t="s">
        <v>38</v>
      </c>
      <c r="I31" s="20">
        <v>4.5782</v>
      </c>
      <c r="J31" s="19">
        <v>3.96</v>
      </c>
      <c r="K31" s="19">
        <f>'[2]indo90_worksheet '!I19</f>
        <v>2.7714000000000003</v>
      </c>
      <c r="L31" s="26">
        <f t="shared" si="4"/>
        <v>-0.6181999999999999</v>
      </c>
      <c r="M31" s="26">
        <f t="shared" si="5"/>
        <v>-1.1885999999999997</v>
      </c>
      <c r="O31" s="26" t="s">
        <v>39</v>
      </c>
      <c r="P31" s="20">
        <v>3.8731999999999998</v>
      </c>
      <c r="Q31" s="20">
        <v>3.8539</v>
      </c>
      <c r="R31" s="20">
        <f>'[2]indo90_worksheet '!I30</f>
        <v>2.9967</v>
      </c>
      <c r="S31" s="20">
        <f t="shared" si="6"/>
        <v>-0.019299999999999873</v>
      </c>
      <c r="T31" s="20">
        <f t="shared" si="6"/>
        <v>-0.8571999999999997</v>
      </c>
    </row>
    <row r="32" spans="1:20" ht="15.75">
      <c r="A32" s="25" t="s">
        <v>24</v>
      </c>
      <c r="B32" s="29">
        <v>140.4</v>
      </c>
      <c r="C32" s="29">
        <v>132.08</v>
      </c>
      <c r="D32" s="29">
        <f>'[2]indo90_worksheet '!D8</f>
        <v>98.91999999999999</v>
      </c>
      <c r="E32" s="23">
        <f t="shared" si="3"/>
        <v>-8.319999999999993</v>
      </c>
      <c r="F32" s="23">
        <f t="shared" si="3"/>
        <v>-33.160000000000025</v>
      </c>
      <c r="H32" s="25" t="s">
        <v>40</v>
      </c>
      <c r="I32" s="20">
        <v>4.418699999999999</v>
      </c>
      <c r="J32" s="19">
        <v>3.5265</v>
      </c>
      <c r="K32" s="19">
        <f>'[2]indo90_worksheet '!I20</f>
        <v>2.4326</v>
      </c>
      <c r="L32" s="26">
        <f t="shared" si="4"/>
        <v>-0.8921999999999994</v>
      </c>
      <c r="M32" s="26">
        <f t="shared" si="5"/>
        <v>-1.0939</v>
      </c>
      <c r="O32" s="26" t="s">
        <v>41</v>
      </c>
      <c r="P32" s="20">
        <v>4.3784</v>
      </c>
      <c r="Q32" s="20">
        <v>3.8658999999999994</v>
      </c>
      <c r="R32" s="20">
        <f>'[2]indo90_worksheet '!I31</f>
        <v>2.8478</v>
      </c>
      <c r="S32" s="20">
        <f t="shared" si="6"/>
        <v>-0.5125000000000006</v>
      </c>
      <c r="T32" s="20">
        <f t="shared" si="6"/>
        <v>-1.0180999999999996</v>
      </c>
    </row>
    <row r="33" spans="1:20" ht="15.75">
      <c r="A33" s="25" t="s">
        <v>27</v>
      </c>
      <c r="B33" s="29">
        <v>83.08</v>
      </c>
      <c r="C33" s="29">
        <v>74.7</v>
      </c>
      <c r="D33" s="29">
        <f>'[2]indo90_worksheet '!D9</f>
        <v>55.059999999999995</v>
      </c>
      <c r="E33" s="23">
        <f t="shared" si="3"/>
        <v>-8.379999999999995</v>
      </c>
      <c r="F33" s="23">
        <f t="shared" si="3"/>
        <v>-19.640000000000008</v>
      </c>
      <c r="H33" s="25" t="s">
        <v>42</v>
      </c>
      <c r="I33" s="20">
        <v>4.1792</v>
      </c>
      <c r="J33" s="19">
        <v>2.9919000000000002</v>
      </c>
      <c r="K33" s="19">
        <f>'[2]indo90_worksheet '!I21</f>
        <v>2.1173</v>
      </c>
      <c r="L33" s="26">
        <f t="shared" si="4"/>
        <v>-1.1872999999999996</v>
      </c>
      <c r="M33" s="26">
        <f t="shared" si="5"/>
        <v>-0.8746</v>
      </c>
      <c r="O33" s="26" t="s">
        <v>43</v>
      </c>
      <c r="P33" s="20">
        <v>4.3679</v>
      </c>
      <c r="Q33" s="20">
        <v>4.351</v>
      </c>
      <c r="R33" s="20">
        <f>'[2]indo90_worksheet '!I32</f>
        <v>3.1759</v>
      </c>
      <c r="S33" s="20">
        <f t="shared" si="6"/>
        <v>-0.016899999999999693</v>
      </c>
      <c r="T33" s="20">
        <f t="shared" si="6"/>
        <v>-1.1751</v>
      </c>
    </row>
    <row r="34" spans="1:20" ht="15.75">
      <c r="A34" s="25" t="s">
        <v>30</v>
      </c>
      <c r="B34" s="29">
        <v>32.38</v>
      </c>
      <c r="C34" s="29">
        <v>27.76</v>
      </c>
      <c r="D34" s="29">
        <f>'[2]indo90_worksheet '!D10</f>
        <v>19.880000000000003</v>
      </c>
      <c r="E34" s="23">
        <f t="shared" si="3"/>
        <v>-4.620000000000001</v>
      </c>
      <c r="F34" s="23">
        <f t="shared" si="3"/>
        <v>-7.879999999999999</v>
      </c>
      <c r="H34" s="25" t="s">
        <v>44</v>
      </c>
      <c r="I34">
        <v>2.79</v>
      </c>
      <c r="J34" s="19">
        <v>2.6444</v>
      </c>
      <c r="K34" s="19">
        <f>'[2]indo90_worksheet '!I22</f>
        <v>1.9733</v>
      </c>
      <c r="L34" s="26">
        <f t="shared" si="4"/>
        <v>-0.14559999999999995</v>
      </c>
      <c r="M34" s="26">
        <f t="shared" si="5"/>
        <v>-0.6711</v>
      </c>
      <c r="O34" s="26"/>
      <c r="T34" s="3"/>
    </row>
    <row r="35" spans="1:4" ht="15.75">
      <c r="A35" s="30"/>
      <c r="B35" s="30"/>
      <c r="C35" s="30"/>
      <c r="D35" s="30"/>
    </row>
    <row r="36" spans="1:4" ht="15.75">
      <c r="A36" s="30"/>
      <c r="B36" s="30"/>
      <c r="C36" s="30"/>
      <c r="D36" s="30"/>
    </row>
    <row r="38" ht="15.75">
      <c r="T38" s="31"/>
    </row>
    <row r="39" ht="15.75">
      <c r="A39" s="18" t="s">
        <v>45</v>
      </c>
    </row>
    <row r="40" spans="1:19" ht="15.75">
      <c r="A40" s="5"/>
      <c r="B40" s="6"/>
      <c r="C40" s="7"/>
      <c r="D40" s="7"/>
      <c r="E40" s="6"/>
      <c r="F40" s="6"/>
      <c r="G40" s="6"/>
      <c r="H40" s="3"/>
      <c r="I40" s="6"/>
      <c r="J40" s="6"/>
      <c r="K40" s="6"/>
      <c r="L40" s="6"/>
      <c r="M40" s="6"/>
      <c r="N40" s="6"/>
      <c r="O40" s="3"/>
      <c r="P40" s="6"/>
      <c r="Q40" s="6"/>
      <c r="R40" s="6"/>
      <c r="S40" s="6"/>
    </row>
    <row r="41" spans="2:20" ht="15.75">
      <c r="B41" s="9" t="s">
        <v>3</v>
      </c>
      <c r="C41" s="9" t="s">
        <v>4</v>
      </c>
      <c r="D41" s="9" t="s">
        <v>46</v>
      </c>
      <c r="E41" s="10" t="s">
        <v>6</v>
      </c>
      <c r="F41" s="10" t="s">
        <v>47</v>
      </c>
      <c r="H41" s="11" t="s">
        <v>8</v>
      </c>
      <c r="I41" s="9" t="s">
        <v>3</v>
      </c>
      <c r="J41" s="9" t="s">
        <v>4</v>
      </c>
      <c r="K41" s="9" t="s">
        <v>5</v>
      </c>
      <c r="L41" s="10" t="s">
        <v>6</v>
      </c>
      <c r="M41" s="10" t="s">
        <v>47</v>
      </c>
      <c r="O41" s="4" t="s">
        <v>48</v>
      </c>
      <c r="P41" s="9" t="s">
        <v>3</v>
      </c>
      <c r="Q41" s="9" t="s">
        <v>4</v>
      </c>
      <c r="R41" s="9" t="s">
        <v>5</v>
      </c>
      <c r="S41" s="10" t="s">
        <v>6</v>
      </c>
      <c r="T41" s="10" t="s">
        <v>47</v>
      </c>
    </row>
    <row r="42" spans="2:20" ht="15.75">
      <c r="B42" s="12"/>
      <c r="C42" s="12"/>
      <c r="D42" s="12"/>
      <c r="E42" s="13" t="s">
        <v>10</v>
      </c>
      <c r="F42" s="13" t="s">
        <v>10</v>
      </c>
      <c r="H42" s="14" t="s">
        <v>11</v>
      </c>
      <c r="I42" s="12"/>
      <c r="J42" s="12"/>
      <c r="K42" s="12"/>
      <c r="L42" s="13" t="s">
        <v>10</v>
      </c>
      <c r="M42" s="13" t="s">
        <v>10</v>
      </c>
      <c r="O42" s="7"/>
      <c r="P42" s="12"/>
      <c r="Q42" s="12"/>
      <c r="R42" s="12"/>
      <c r="S42" s="13" t="s">
        <v>10</v>
      </c>
      <c r="T42" s="13" t="s">
        <v>10</v>
      </c>
    </row>
    <row r="43" spans="2:19" ht="15.75">
      <c r="B43" s="15"/>
      <c r="C43" s="15"/>
      <c r="D43" s="15"/>
      <c r="E43" s="16"/>
      <c r="F43" s="16"/>
      <c r="H43" s="17"/>
      <c r="I43" s="15"/>
      <c r="J43" s="15"/>
      <c r="K43" s="15"/>
      <c r="L43" s="16"/>
      <c r="M43" s="16"/>
      <c r="O43" s="7"/>
      <c r="P43" s="15"/>
      <c r="Q43" s="15"/>
      <c r="R43" s="15"/>
      <c r="S43" s="16"/>
    </row>
    <row r="44" spans="1:6" ht="15.75">
      <c r="A44" t="s">
        <v>33</v>
      </c>
      <c r="B44" s="19">
        <f>(SUM(B47:B52))/200</f>
        <v>4.6502</v>
      </c>
      <c r="C44" s="19">
        <f>(SUM(C47:C52))/200</f>
        <v>3.4271000000000003</v>
      </c>
      <c r="D44" s="19">
        <f>(SUM(D47:D52))/200</f>
        <v>2.998</v>
      </c>
      <c r="E44" s="20">
        <f>(C44-B44)</f>
        <v>-1.2230999999999996</v>
      </c>
      <c r="F44" s="20">
        <f>D44-C44</f>
        <v>-0.42910000000000004</v>
      </c>
    </row>
    <row r="45" spans="2:20" ht="15.75">
      <c r="B45" s="22"/>
      <c r="C45" s="22" t="s">
        <v>2</v>
      </c>
      <c r="D45" s="22"/>
      <c r="O45" s="25" t="s">
        <v>49</v>
      </c>
      <c r="P45" s="20">
        <v>5.2287</v>
      </c>
      <c r="Q45" s="20">
        <v>3.687</v>
      </c>
      <c r="R45" s="20">
        <f>'[2]malay91_worksheet'!I28</f>
        <v>2.9734000000000003</v>
      </c>
      <c r="S45" s="20">
        <v>-1.5417</v>
      </c>
      <c r="T45" s="20">
        <f aca="true" t="shared" si="7" ref="T45:T55">R45-Q45</f>
        <v>-0.7135999999999996</v>
      </c>
    </row>
    <row r="46" spans="1:20" ht="15.75">
      <c r="A46" t="s">
        <v>13</v>
      </c>
      <c r="B46" s="4" t="s">
        <v>14</v>
      </c>
      <c r="C46" s="3"/>
      <c r="D46" s="3"/>
      <c r="E46" s="3"/>
      <c r="F46" s="6"/>
      <c r="O46" s="25" t="s">
        <v>50</v>
      </c>
      <c r="P46" s="20">
        <v>4.563400000000001</v>
      </c>
      <c r="Q46" s="20">
        <v>3.3856</v>
      </c>
      <c r="R46" s="20">
        <f>'[2]malay91_worksheet'!I29</f>
        <v>3.1563999999999997</v>
      </c>
      <c r="S46" s="20">
        <v>-1.1778000000000004</v>
      </c>
      <c r="T46" s="20">
        <f t="shared" si="7"/>
        <v>-0.22920000000000051</v>
      </c>
    </row>
    <row r="47" spans="1:20" ht="15.75">
      <c r="A47" s="21" t="s">
        <v>15</v>
      </c>
      <c r="B47" s="23">
        <v>79.8</v>
      </c>
      <c r="C47" s="23">
        <v>48.32</v>
      </c>
      <c r="D47" s="23">
        <f>'[2]malay91_worksheet'!D5</f>
        <v>27.259999999999998</v>
      </c>
      <c r="E47" s="23">
        <f aca="true" t="shared" si="8" ref="E47:E52">(C47-B47)</f>
        <v>-31.479999999999997</v>
      </c>
      <c r="F47" s="24">
        <f aca="true" t="shared" si="9" ref="F47:F52">D47-C47</f>
        <v>-21.060000000000002</v>
      </c>
      <c r="H47" t="s">
        <v>51</v>
      </c>
      <c r="I47" s="20">
        <v>5.4196</v>
      </c>
      <c r="J47" s="20">
        <v>4.1865</v>
      </c>
      <c r="K47" s="20">
        <f>'[2]malay91_worksheet'!I17</f>
        <v>3.3311</v>
      </c>
      <c r="L47" s="19">
        <f aca="true" t="shared" si="10" ref="L47:M52">J47-I47</f>
        <v>-1.2331000000000003</v>
      </c>
      <c r="M47" s="19">
        <f t="shared" si="10"/>
        <v>-0.8553999999999995</v>
      </c>
      <c r="O47" s="25" t="s">
        <v>52</v>
      </c>
      <c r="P47" s="20">
        <v>4.6892000000000005</v>
      </c>
      <c r="Q47" s="20">
        <v>4.5167</v>
      </c>
      <c r="R47" s="20">
        <f>'[2]malay91_worksheet'!I30</f>
        <v>4.4121</v>
      </c>
      <c r="S47" s="20">
        <v>-0.1725</v>
      </c>
      <c r="T47" s="20">
        <f t="shared" si="7"/>
        <v>-0.10460000000000047</v>
      </c>
    </row>
    <row r="48" spans="1:20" ht="15.75">
      <c r="A48" s="21" t="s">
        <v>18</v>
      </c>
      <c r="B48" s="23">
        <v>218.9</v>
      </c>
      <c r="C48" s="23">
        <v>162.44</v>
      </c>
      <c r="D48" s="23">
        <f>'[2]malay91_worksheet'!D6</f>
        <v>130.20000000000002</v>
      </c>
      <c r="E48" s="23">
        <f t="shared" si="8"/>
        <v>-56.46000000000001</v>
      </c>
      <c r="F48" s="23">
        <f t="shared" si="9"/>
        <v>-32.23999999999998</v>
      </c>
      <c r="H48" t="s">
        <v>53</v>
      </c>
      <c r="I48" s="20">
        <v>5.0779000000000005</v>
      </c>
      <c r="J48" s="20">
        <v>4.1709000000000005</v>
      </c>
      <c r="K48" s="20">
        <f>'[2]malay91_worksheet'!I18</f>
        <v>3.4402000000000004</v>
      </c>
      <c r="L48" s="19">
        <f t="shared" si="10"/>
        <v>-0.907</v>
      </c>
      <c r="M48" s="19">
        <f t="shared" si="10"/>
        <v>-0.7307000000000001</v>
      </c>
      <c r="O48" s="25" t="s">
        <v>54</v>
      </c>
      <c r="P48" s="20">
        <v>4.501500000000001</v>
      </c>
      <c r="Q48" s="20">
        <v>3.2032</v>
      </c>
      <c r="R48" s="20">
        <f>'[2]malay91_worksheet'!I31</f>
        <v>2.932</v>
      </c>
      <c r="S48" s="20">
        <v>-1.2983000000000011</v>
      </c>
      <c r="T48" s="20">
        <f t="shared" si="7"/>
        <v>-0.2711999999999999</v>
      </c>
    </row>
    <row r="49" spans="1:20" ht="15.75">
      <c r="A49" s="21" t="s">
        <v>21</v>
      </c>
      <c r="B49" s="23">
        <v>248.64</v>
      </c>
      <c r="C49" s="23">
        <v>200.24</v>
      </c>
      <c r="D49" s="23">
        <f>'[2]malay91_worksheet'!D7</f>
        <v>178.18</v>
      </c>
      <c r="E49" s="23">
        <f t="shared" si="8"/>
        <v>-48.39999999999998</v>
      </c>
      <c r="F49" s="23">
        <f t="shared" si="9"/>
        <v>-22.060000000000002</v>
      </c>
      <c r="H49" t="s">
        <v>55</v>
      </c>
      <c r="I49" s="20">
        <v>4.3198</v>
      </c>
      <c r="J49" s="20">
        <v>3.7334</v>
      </c>
      <c r="K49" s="20">
        <f>'[2]malay91_worksheet'!I19</f>
        <v>3.5749000000000004</v>
      </c>
      <c r="L49" s="19">
        <f t="shared" si="10"/>
        <v>-0.5863999999999998</v>
      </c>
      <c r="M49" s="19">
        <f t="shared" si="10"/>
        <v>-0.15849999999999964</v>
      </c>
      <c r="O49" s="25" t="s">
        <v>56</v>
      </c>
      <c r="P49" s="20">
        <v>4.749200000000001</v>
      </c>
      <c r="Q49" s="20">
        <v>3.1439999999999997</v>
      </c>
      <c r="R49" s="20">
        <f>'[2]malay91_worksheet'!I32</f>
        <v>3.1967</v>
      </c>
      <c r="S49" s="20">
        <v>-1.6052000000000013</v>
      </c>
      <c r="T49" s="20">
        <f t="shared" si="7"/>
        <v>0.05270000000000019</v>
      </c>
    </row>
    <row r="50" spans="1:20" ht="15.75">
      <c r="A50" s="21" t="s">
        <v>24</v>
      </c>
      <c r="B50" s="23">
        <v>205.84</v>
      </c>
      <c r="C50" s="23">
        <v>147.64</v>
      </c>
      <c r="D50" s="23">
        <f>'[2]malay91_worksheet'!D8</f>
        <v>145.2</v>
      </c>
      <c r="E50" s="23">
        <f t="shared" si="8"/>
        <v>-58.20000000000002</v>
      </c>
      <c r="F50" s="23">
        <f t="shared" si="9"/>
        <v>-2.4399999999999977</v>
      </c>
      <c r="H50" t="s">
        <v>57</v>
      </c>
      <c r="I50" s="20">
        <v>3.1183</v>
      </c>
      <c r="J50" s="20">
        <v>3.1113000000000004</v>
      </c>
      <c r="K50" s="20">
        <f>'[2]malay91_worksheet'!I20</f>
        <v>3.0078000000000005</v>
      </c>
      <c r="L50" s="19">
        <f t="shared" si="10"/>
        <v>-0.006999999999999673</v>
      </c>
      <c r="M50" s="19">
        <f t="shared" si="10"/>
        <v>-0.10349999999999993</v>
      </c>
      <c r="O50" s="25" t="s">
        <v>58</v>
      </c>
      <c r="P50" s="20">
        <v>5.4368</v>
      </c>
      <c r="Q50" s="20">
        <v>4.3164</v>
      </c>
      <c r="R50" s="20">
        <f>'[2]malay91_worksheet'!I33</f>
        <v>3.8438999999999997</v>
      </c>
      <c r="S50" s="20">
        <v>-1.1204</v>
      </c>
      <c r="T50" s="20">
        <f t="shared" si="7"/>
        <v>-0.47250000000000014</v>
      </c>
    </row>
    <row r="51" spans="1:20" ht="15.75">
      <c r="A51" s="21" t="s">
        <v>27</v>
      </c>
      <c r="B51" s="23">
        <v>125.48</v>
      </c>
      <c r="C51" s="23">
        <v>90.32</v>
      </c>
      <c r="D51" s="23">
        <f>'[2]malay91_worksheet'!D9</f>
        <v>86.14000000000001</v>
      </c>
      <c r="E51" s="23">
        <f t="shared" si="8"/>
        <v>-35.16000000000001</v>
      </c>
      <c r="F51" s="23">
        <f t="shared" si="9"/>
        <v>-4.179999999999978</v>
      </c>
      <c r="H51" t="s">
        <v>59</v>
      </c>
      <c r="I51" s="20">
        <v>2.7404</v>
      </c>
      <c r="J51" s="20">
        <v>2.7915</v>
      </c>
      <c r="K51" s="20">
        <f>'[2]malay91_worksheet'!I21</f>
        <v>3.1022</v>
      </c>
      <c r="L51" s="19">
        <f t="shared" si="10"/>
        <v>0.05109999999999992</v>
      </c>
      <c r="M51" s="19">
        <f t="shared" si="10"/>
        <v>0.31069999999999975</v>
      </c>
      <c r="O51" s="25" t="s">
        <v>60</v>
      </c>
      <c r="P51" s="20">
        <v>3.8817</v>
      </c>
      <c r="Q51" s="20">
        <v>2.7289999999999996</v>
      </c>
      <c r="R51" s="20">
        <f>'[2]malay91_worksheet'!I34</f>
        <v>1.965</v>
      </c>
      <c r="S51" s="20">
        <v>-1.1527000000000003</v>
      </c>
      <c r="T51" s="20">
        <f t="shared" si="7"/>
        <v>-0.7639999999999996</v>
      </c>
    </row>
    <row r="52" spans="1:20" ht="15.75">
      <c r="A52" s="21" t="s">
        <v>30</v>
      </c>
      <c r="B52" s="23">
        <v>51.38</v>
      </c>
      <c r="C52" s="23">
        <v>36.46</v>
      </c>
      <c r="D52" s="23">
        <f>'[2]malay91_worksheet'!D10</f>
        <v>32.62</v>
      </c>
      <c r="E52" s="23">
        <f t="shared" si="8"/>
        <v>-14.920000000000002</v>
      </c>
      <c r="F52" s="23">
        <f t="shared" si="9"/>
        <v>-3.8400000000000034</v>
      </c>
      <c r="H52" t="s">
        <v>61</v>
      </c>
      <c r="I52" s="20">
        <v>2.35</v>
      </c>
      <c r="J52" s="20">
        <v>2.3027999999999995</v>
      </c>
      <c r="K52" s="20">
        <f>'[2]malay91_worksheet'!I22</f>
        <v>2.8042</v>
      </c>
      <c r="L52" s="19">
        <f t="shared" si="10"/>
        <v>-0.047200000000000575</v>
      </c>
      <c r="M52" s="19">
        <f t="shared" si="10"/>
        <v>0.5014000000000003</v>
      </c>
      <c r="O52" s="25" t="s">
        <v>62</v>
      </c>
      <c r="P52" s="20">
        <v>4.8535</v>
      </c>
      <c r="Q52" s="20">
        <v>3.4755</v>
      </c>
      <c r="R52" s="20">
        <f>'[2]malay91_worksheet'!I35</f>
        <v>2.9993</v>
      </c>
      <c r="S52" s="20">
        <v>-1.3780000000000006</v>
      </c>
      <c r="T52" s="20">
        <f t="shared" si="7"/>
        <v>-0.47619999999999996</v>
      </c>
    </row>
    <row r="53" spans="15:20" ht="15.75">
      <c r="O53" s="25" t="s">
        <v>63</v>
      </c>
      <c r="P53" s="20">
        <v>4.0294</v>
      </c>
      <c r="Q53" s="20">
        <v>3.4347000000000003</v>
      </c>
      <c r="R53" s="20">
        <f>'[2]malay91_worksheet'!I36</f>
        <v>3.1304999999999996</v>
      </c>
      <c r="S53" s="20">
        <v>-0.5946999999999996</v>
      </c>
      <c r="T53" s="20">
        <f t="shared" si="7"/>
        <v>-0.3042000000000007</v>
      </c>
    </row>
    <row r="54" spans="15:20" ht="15.75">
      <c r="O54" s="25" t="s">
        <v>64</v>
      </c>
      <c r="P54" s="20">
        <v>4.3</v>
      </c>
      <c r="Q54" s="20">
        <v>2.85</v>
      </c>
      <c r="R54" s="20">
        <f>'[2]malay91_worksheet'!$I$37</f>
        <v>2.5913</v>
      </c>
      <c r="S54" s="20">
        <f>Q54-P54</f>
        <v>-1.4499999999999997</v>
      </c>
      <c r="T54" s="20">
        <f t="shared" si="7"/>
        <v>-0.25870000000000015</v>
      </c>
    </row>
    <row r="55" spans="15:20" ht="15.75">
      <c r="O55" s="25" t="s">
        <v>65</v>
      </c>
      <c r="P55" s="20">
        <v>4.9</v>
      </c>
      <c r="Q55" s="20">
        <v>4.56</v>
      </c>
      <c r="R55" s="20">
        <f>'[2]malay91_worksheet'!$I$38</f>
        <v>4.535299999999999</v>
      </c>
      <c r="S55" s="20">
        <f>Q55-P55</f>
        <v>-0.34000000000000075</v>
      </c>
      <c r="T55" s="20">
        <f t="shared" si="7"/>
        <v>-0.024700000000000166</v>
      </c>
    </row>
    <row r="57" spans="1:19" ht="15.75">
      <c r="A57" s="2" t="s">
        <v>66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20" ht="15.75">
      <c r="A58" s="5"/>
      <c r="B58" s="6"/>
      <c r="C58" s="7"/>
      <c r="D58" s="7"/>
      <c r="E58" s="6"/>
      <c r="F58" s="6"/>
      <c r="G58" s="6"/>
      <c r="H58" s="3"/>
      <c r="I58" s="6"/>
      <c r="J58" s="6"/>
      <c r="K58" s="6"/>
      <c r="L58" s="6"/>
      <c r="M58" s="6"/>
      <c r="N58" s="6"/>
      <c r="O58" s="3"/>
      <c r="P58" s="6"/>
      <c r="Q58" s="6"/>
      <c r="R58" s="6"/>
      <c r="S58" s="6"/>
      <c r="T58" s="8"/>
    </row>
    <row r="59" spans="2:20" ht="15.75">
      <c r="B59" s="9" t="s">
        <v>3</v>
      </c>
      <c r="C59" s="9" t="s">
        <v>4</v>
      </c>
      <c r="D59" s="9" t="s">
        <v>5</v>
      </c>
      <c r="E59" s="10" t="s">
        <v>6</v>
      </c>
      <c r="F59" s="10" t="s">
        <v>7</v>
      </c>
      <c r="H59" s="11" t="s">
        <v>8</v>
      </c>
      <c r="I59" s="9" t="s">
        <v>3</v>
      </c>
      <c r="J59" s="9" t="s">
        <v>4</v>
      </c>
      <c r="K59" s="9" t="s">
        <v>5</v>
      </c>
      <c r="L59" s="10" t="s">
        <v>6</v>
      </c>
      <c r="M59" s="10" t="s">
        <v>7</v>
      </c>
      <c r="O59" s="4" t="s">
        <v>9</v>
      </c>
      <c r="P59" s="9" t="s">
        <v>3</v>
      </c>
      <c r="Q59" s="9" t="s">
        <v>4</v>
      </c>
      <c r="R59" s="9" t="s">
        <v>5</v>
      </c>
      <c r="S59" s="10" t="s">
        <v>6</v>
      </c>
      <c r="T59" s="10" t="s">
        <v>7</v>
      </c>
    </row>
    <row r="60" spans="2:20" ht="15.75">
      <c r="B60" s="12"/>
      <c r="C60" s="12"/>
      <c r="D60" s="12"/>
      <c r="E60" s="13" t="s">
        <v>10</v>
      </c>
      <c r="F60" s="13" t="s">
        <v>10</v>
      </c>
      <c r="H60" s="14" t="s">
        <v>11</v>
      </c>
      <c r="I60" s="12"/>
      <c r="J60" s="12"/>
      <c r="K60" s="12"/>
      <c r="L60" s="13" t="s">
        <v>10</v>
      </c>
      <c r="M60" s="13" t="s">
        <v>10</v>
      </c>
      <c r="O60" s="7"/>
      <c r="P60" s="12"/>
      <c r="Q60" s="12"/>
      <c r="R60" s="12"/>
      <c r="S60" s="13" t="s">
        <v>10</v>
      </c>
      <c r="T60" s="13" t="s">
        <v>10</v>
      </c>
    </row>
    <row r="61" spans="2:19" ht="15.75">
      <c r="B61" s="15"/>
      <c r="C61" s="15"/>
      <c r="D61" s="15"/>
      <c r="E61" s="16"/>
      <c r="F61" s="16"/>
      <c r="H61" s="17"/>
      <c r="I61" s="15"/>
      <c r="J61" s="15"/>
      <c r="K61" s="15"/>
      <c r="L61" s="16"/>
      <c r="M61" s="16"/>
      <c r="O61" s="7"/>
      <c r="P61" s="15"/>
      <c r="Q61" s="15"/>
      <c r="R61" s="15"/>
      <c r="S61" s="16"/>
    </row>
    <row r="62" spans="1:6" ht="15.75">
      <c r="A62" t="s">
        <v>33</v>
      </c>
      <c r="B62" s="19">
        <f>(SUM(B65:B70))/200</f>
        <v>4.690799999999999</v>
      </c>
      <c r="C62" s="19">
        <f>(SUM(C65:C70))/200</f>
        <v>4.5976</v>
      </c>
      <c r="D62" s="19">
        <f>(SUM(D65:D70))/200</f>
        <v>3.968</v>
      </c>
      <c r="E62" s="20">
        <f>(C62-B62)</f>
        <v>-0.0931999999999995</v>
      </c>
      <c r="F62" s="20">
        <f>(D62-C62)</f>
        <v>-0.6295999999999999</v>
      </c>
    </row>
    <row r="63" spans="2:19" ht="15.75">
      <c r="B63" s="22"/>
      <c r="C63" s="22" t="s">
        <v>2</v>
      </c>
      <c r="D63" s="22"/>
      <c r="O63" s="25" t="s">
        <v>67</v>
      </c>
      <c r="P63" s="20">
        <v>4.568499999999999</v>
      </c>
      <c r="Q63" s="20">
        <v>4.539</v>
      </c>
      <c r="R63" s="20"/>
      <c r="S63" s="20">
        <f aca="true" t="shared" si="11" ref="S63:S75">Q63-P63</f>
        <v>-0.029499999999999638</v>
      </c>
    </row>
    <row r="64" spans="1:19" ht="15.75">
      <c r="A64" t="s">
        <v>13</v>
      </c>
      <c r="B64" s="4" t="s">
        <v>14</v>
      </c>
      <c r="C64" s="3"/>
      <c r="D64" s="3"/>
      <c r="E64" s="3"/>
      <c r="F64" s="3"/>
      <c r="O64" s="25" t="s">
        <v>68</v>
      </c>
      <c r="P64" s="20">
        <v>5.0134</v>
      </c>
      <c r="Q64" s="20">
        <v>5.0323</v>
      </c>
      <c r="R64" s="20"/>
      <c r="S64" s="20">
        <f t="shared" si="11"/>
        <v>0.01890000000000036</v>
      </c>
    </row>
    <row r="65" spans="1:19" ht="15.75">
      <c r="A65" s="21" t="s">
        <v>15</v>
      </c>
      <c r="B65" s="23">
        <v>84.12</v>
      </c>
      <c r="C65" s="23">
        <v>79.5</v>
      </c>
      <c r="D65" s="23">
        <v>64.34</v>
      </c>
      <c r="E65" s="23">
        <f aca="true" t="shared" si="12" ref="E65:F70">(C65-B65)</f>
        <v>-4.6200000000000045</v>
      </c>
      <c r="F65" s="23">
        <f t="shared" si="12"/>
        <v>-15.159999999999997</v>
      </c>
      <c r="H65" s="25" t="s">
        <v>34</v>
      </c>
      <c r="I65" s="20">
        <v>4.1505</v>
      </c>
      <c r="J65" s="19">
        <v>4.5279</v>
      </c>
      <c r="K65" s="19"/>
      <c r="L65" s="26">
        <f aca="true" t="shared" si="13" ref="L65:L70">J65-I65</f>
        <v>0.37739999999999974</v>
      </c>
      <c r="M65" s="26"/>
      <c r="O65" s="25" t="s">
        <v>69</v>
      </c>
      <c r="P65" s="20">
        <v>4.9694</v>
      </c>
      <c r="Q65" s="20">
        <v>4.363</v>
      </c>
      <c r="R65" s="20"/>
      <c r="S65" s="20">
        <f t="shared" si="11"/>
        <v>-0.6063999999999998</v>
      </c>
    </row>
    <row r="66" spans="1:19" ht="15.75">
      <c r="A66" s="21" t="s">
        <v>18</v>
      </c>
      <c r="B66" s="23">
        <v>220.6</v>
      </c>
      <c r="C66" s="23">
        <v>219.38</v>
      </c>
      <c r="D66" s="23">
        <v>189.62</v>
      </c>
      <c r="E66" s="23">
        <f t="shared" si="12"/>
        <v>-1.2199999999999989</v>
      </c>
      <c r="F66" s="23">
        <f t="shared" si="12"/>
        <v>-29.75999999999999</v>
      </c>
      <c r="H66" s="25" t="s">
        <v>36</v>
      </c>
      <c r="I66" s="20">
        <v>5.4818</v>
      </c>
      <c r="J66" s="19">
        <v>5.6972</v>
      </c>
      <c r="K66" s="19"/>
      <c r="L66" s="26">
        <f t="shared" si="13"/>
        <v>0.2153999999999998</v>
      </c>
      <c r="M66" s="26"/>
      <c r="O66" s="25" t="s">
        <v>70</v>
      </c>
      <c r="P66" s="20">
        <v>4.253699999999999</v>
      </c>
      <c r="Q66" s="20">
        <v>3.9259</v>
      </c>
      <c r="R66" s="20"/>
      <c r="S66" s="20">
        <f t="shared" si="11"/>
        <v>-0.3277999999999994</v>
      </c>
    </row>
    <row r="67" spans="1:19" ht="15.75">
      <c r="A67" s="21" t="s">
        <v>21</v>
      </c>
      <c r="B67" s="23">
        <v>243.66</v>
      </c>
      <c r="C67" s="23">
        <v>238.06</v>
      </c>
      <c r="D67" s="23">
        <v>211.14</v>
      </c>
      <c r="E67" s="23">
        <f t="shared" si="12"/>
        <v>-5.599999999999994</v>
      </c>
      <c r="F67" s="23">
        <f t="shared" si="12"/>
        <v>-26.920000000000016</v>
      </c>
      <c r="H67" s="25" t="s">
        <v>38</v>
      </c>
      <c r="I67" s="20">
        <v>5.2213</v>
      </c>
      <c r="J67" s="19">
        <v>5.3109</v>
      </c>
      <c r="K67" s="19"/>
      <c r="L67" s="26">
        <f t="shared" si="13"/>
        <v>0.0895999999999999</v>
      </c>
      <c r="M67" s="26"/>
      <c r="O67" s="25" t="s">
        <v>71</v>
      </c>
      <c r="P67" s="20">
        <v>5.665900000000001</v>
      </c>
      <c r="Q67" s="20">
        <v>5.8904</v>
      </c>
      <c r="R67" s="20"/>
      <c r="S67" s="20">
        <f t="shared" si="11"/>
        <v>0.22449999999999903</v>
      </c>
    </row>
    <row r="68" spans="1:19" ht="15.75">
      <c r="A68" s="21" t="s">
        <v>24</v>
      </c>
      <c r="B68" s="23">
        <v>201.66</v>
      </c>
      <c r="C68" s="23">
        <v>194.04</v>
      </c>
      <c r="D68" s="23">
        <v>167.54</v>
      </c>
      <c r="E68" s="23">
        <f t="shared" si="12"/>
        <v>-7.6200000000000045</v>
      </c>
      <c r="F68" s="23">
        <f t="shared" si="12"/>
        <v>-26.5</v>
      </c>
      <c r="H68" s="25" t="s">
        <v>40</v>
      </c>
      <c r="I68" s="20">
        <v>4.7984</v>
      </c>
      <c r="J68" s="19">
        <v>4.6066</v>
      </c>
      <c r="K68" s="19"/>
      <c r="L68" s="26">
        <f t="shared" si="13"/>
        <v>-0.19179999999999975</v>
      </c>
      <c r="M68" s="26"/>
      <c r="O68" s="25" t="s">
        <v>72</v>
      </c>
      <c r="P68" s="20">
        <v>4.7245</v>
      </c>
      <c r="Q68" s="20">
        <v>4.8113</v>
      </c>
      <c r="R68" s="20"/>
      <c r="S68" s="20">
        <f t="shared" si="11"/>
        <v>0.08680000000000021</v>
      </c>
    </row>
    <row r="69" spans="1:19" ht="15.75">
      <c r="A69" s="21" t="s">
        <v>27</v>
      </c>
      <c r="B69" s="23">
        <v>133.24</v>
      </c>
      <c r="C69" s="23">
        <v>131.1</v>
      </c>
      <c r="D69" s="23">
        <v>113.56</v>
      </c>
      <c r="E69" s="23">
        <f t="shared" si="12"/>
        <v>-2.140000000000015</v>
      </c>
      <c r="F69" s="23">
        <f t="shared" si="12"/>
        <v>-17.539999999999992</v>
      </c>
      <c r="H69" s="25" t="s">
        <v>42</v>
      </c>
      <c r="I69" s="20">
        <v>3.9078</v>
      </c>
      <c r="J69" s="19">
        <v>3.8110999999999997</v>
      </c>
      <c r="K69" s="19"/>
      <c r="L69" s="26">
        <f t="shared" si="13"/>
        <v>-0.09670000000000023</v>
      </c>
      <c r="M69" s="26"/>
      <c r="O69" s="25" t="s">
        <v>73</v>
      </c>
      <c r="P69" s="20">
        <v>4.4940999999999995</v>
      </c>
      <c r="Q69" s="20">
        <v>4.592</v>
      </c>
      <c r="R69" s="20"/>
      <c r="S69" s="20">
        <f t="shared" si="11"/>
        <v>0.0979000000000001</v>
      </c>
    </row>
    <row r="70" spans="1:19" ht="15.75">
      <c r="A70" s="21" t="s">
        <v>30</v>
      </c>
      <c r="B70" s="23">
        <v>54.88</v>
      </c>
      <c r="C70" s="23">
        <v>57.44</v>
      </c>
      <c r="D70" s="23">
        <v>47.4</v>
      </c>
      <c r="E70" s="23">
        <f t="shared" si="12"/>
        <v>2.559999999999995</v>
      </c>
      <c r="F70" s="23">
        <f t="shared" si="12"/>
        <v>-10.04</v>
      </c>
      <c r="H70" s="25" t="s">
        <v>44</v>
      </c>
      <c r="I70" s="20">
        <v>3.31</v>
      </c>
      <c r="J70" s="19">
        <v>3.0994</v>
      </c>
      <c r="K70" s="19"/>
      <c r="L70" s="26">
        <f t="shared" si="13"/>
        <v>-0.2105999999999999</v>
      </c>
      <c r="M70" s="26"/>
      <c r="O70" s="25" t="s">
        <v>74</v>
      </c>
      <c r="P70" s="20">
        <v>5.0327</v>
      </c>
      <c r="Q70" s="20">
        <v>5.3377</v>
      </c>
      <c r="R70" s="20"/>
      <c r="S70" s="20">
        <f t="shared" si="11"/>
        <v>0.3049999999999997</v>
      </c>
    </row>
    <row r="71" spans="15:19" ht="15.75">
      <c r="O71" s="25" t="s">
        <v>75</v>
      </c>
      <c r="P71" s="20">
        <v>4.5</v>
      </c>
      <c r="Q71" s="20">
        <v>4.8</v>
      </c>
      <c r="R71" s="20"/>
      <c r="S71" s="20">
        <f t="shared" si="11"/>
        <v>0.2999999999999998</v>
      </c>
    </row>
    <row r="72" spans="15:19" ht="15.75">
      <c r="O72" s="25" t="s">
        <v>76</v>
      </c>
      <c r="P72" s="20">
        <v>5.2374</v>
      </c>
      <c r="Q72" s="20">
        <v>5.1359</v>
      </c>
      <c r="R72" s="20"/>
      <c r="S72" s="20">
        <f t="shared" si="11"/>
        <v>-0.1014999999999997</v>
      </c>
    </row>
    <row r="73" spans="15:19" ht="15.75">
      <c r="O73" s="25" t="s">
        <v>77</v>
      </c>
      <c r="P73" s="20">
        <v>5.17</v>
      </c>
      <c r="Q73" s="20">
        <v>5.06</v>
      </c>
      <c r="R73" s="20"/>
      <c r="S73" s="20">
        <f t="shared" si="11"/>
        <v>-0.11000000000000032</v>
      </c>
    </row>
    <row r="74" spans="15:19" ht="15.75">
      <c r="O74" s="25" t="s">
        <v>282</v>
      </c>
      <c r="P74" s="20">
        <v>4.764</v>
      </c>
      <c r="Q74" s="20">
        <v>5.2027</v>
      </c>
      <c r="R74" s="20"/>
      <c r="S74" s="20">
        <f t="shared" si="11"/>
        <v>0.43869999999999987</v>
      </c>
    </row>
    <row r="75" spans="1:20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4" t="s">
        <v>78</v>
      </c>
      <c r="P75" s="32">
        <v>3.054</v>
      </c>
      <c r="Q75" s="32">
        <v>2.9237</v>
      </c>
      <c r="R75" s="32"/>
      <c r="S75" s="32">
        <f t="shared" si="11"/>
        <v>-0.13029999999999964</v>
      </c>
      <c r="T75" s="3"/>
    </row>
    <row r="76" spans="1:20" ht="19.5">
      <c r="A76" s="33" t="s">
        <v>289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ht="19.5">
      <c r="A78" s="34" t="s">
        <v>79</v>
      </c>
    </row>
    <row r="79" ht="19.5">
      <c r="A79" s="34" t="s">
        <v>281</v>
      </c>
    </row>
    <row r="80" spans="1:18" ht="19.5">
      <c r="A80" s="34" t="s">
        <v>80</v>
      </c>
      <c r="R80" s="35"/>
    </row>
    <row r="81" spans="1:19" ht="19.5">
      <c r="A81" s="34" t="s">
        <v>81</v>
      </c>
      <c r="P81" s="35" t="s">
        <v>2</v>
      </c>
      <c r="Q81" s="35" t="s">
        <v>2</v>
      </c>
      <c r="R81" s="35"/>
      <c r="S81" s="35" t="s">
        <v>2</v>
      </c>
    </row>
    <row r="82" ht="20.25">
      <c r="A82" s="36" t="s">
        <v>82</v>
      </c>
    </row>
    <row r="83" ht="15.75">
      <c r="A83" s="37" t="s">
        <v>2</v>
      </c>
    </row>
  </sheetData>
  <printOptions/>
  <pageMargins left="0.57" right="0.5" top="0.5" bottom="0.34" header="0.5" footer="0.29"/>
  <pageSetup fitToHeight="1" fitToWidth="1" orientation="landscape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M66"/>
  <sheetViews>
    <sheetView showGridLines="0" zoomScale="75" zoomScaleNormal="75" workbookViewId="0" topLeftCell="B36">
      <selection activeCell="D59" sqref="D59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20" customWidth="1"/>
    <col min="6" max="6" width="6.77734375" style="0" customWidth="1"/>
  </cols>
  <sheetData>
    <row r="1" spans="1:5" s="69" customFormat="1" ht="19.5">
      <c r="A1" s="67" t="s">
        <v>210</v>
      </c>
      <c r="B1" s="68"/>
      <c r="C1" s="68"/>
      <c r="D1" s="68"/>
      <c r="E1" s="118"/>
    </row>
    <row r="2" spans="1:5" s="69" customFormat="1" ht="19.5">
      <c r="A2" s="1" t="s">
        <v>211</v>
      </c>
      <c r="E2" s="119"/>
    </row>
    <row r="3" spans="1:5" s="69" customFormat="1" ht="19.5">
      <c r="A3" s="1" t="s">
        <v>118</v>
      </c>
      <c r="E3" s="119"/>
    </row>
    <row r="4" ht="20.25" thickBot="1">
      <c r="A4" s="1" t="s">
        <v>119</v>
      </c>
    </row>
    <row r="5" spans="1:10" ht="16.5" thickTop="1">
      <c r="A5" s="70"/>
      <c r="B5" s="71"/>
      <c r="C5" s="72" t="s">
        <v>84</v>
      </c>
      <c r="D5" s="71"/>
      <c r="E5" s="120"/>
      <c r="F5" s="70"/>
      <c r="G5" s="71"/>
      <c r="H5" s="72" t="s">
        <v>85</v>
      </c>
      <c r="I5" s="71"/>
      <c r="J5" s="71"/>
    </row>
    <row r="6" spans="1:10" ht="15.75">
      <c r="A6" s="21" t="s">
        <v>120</v>
      </c>
      <c r="B6" s="6"/>
      <c r="C6" s="7" t="s">
        <v>212</v>
      </c>
      <c r="D6" s="6"/>
      <c r="E6" s="121"/>
      <c r="F6" s="6"/>
      <c r="G6" s="6"/>
      <c r="H6" s="7" t="s">
        <v>213</v>
      </c>
      <c r="I6" s="6"/>
      <c r="J6" s="6"/>
    </row>
    <row r="7" spans="1:8" ht="15.75">
      <c r="A7" s="21" t="s">
        <v>123</v>
      </c>
      <c r="B7" s="6"/>
      <c r="C7" s="97" t="s">
        <v>214</v>
      </c>
      <c r="E7" s="121"/>
      <c r="H7" s="98" t="s">
        <v>215</v>
      </c>
    </row>
    <row r="8" spans="1:8" ht="15.75">
      <c r="A8" s="21"/>
      <c r="C8" s="21" t="s">
        <v>2</v>
      </c>
      <c r="H8" s="21"/>
    </row>
    <row r="9" spans="2:10" ht="15.75">
      <c r="B9" s="12" t="s">
        <v>126</v>
      </c>
      <c r="C9" s="12" t="s">
        <v>127</v>
      </c>
      <c r="D9" s="12" t="s">
        <v>128</v>
      </c>
      <c r="E9" s="12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3" ht="15.75">
      <c r="A10" s="73" t="s">
        <v>130</v>
      </c>
      <c r="B10" s="75">
        <v>-0.67</v>
      </c>
      <c r="C10" s="75" t="s">
        <v>133</v>
      </c>
      <c r="D10" s="26">
        <v>-0.18</v>
      </c>
      <c r="E10" s="123">
        <v>0.25</v>
      </c>
      <c r="G10" s="75">
        <v>-0.61</v>
      </c>
      <c r="H10" s="123" t="s">
        <v>133</v>
      </c>
      <c r="I10" s="26">
        <v>-0.41</v>
      </c>
      <c r="J10" s="123" t="s">
        <v>133</v>
      </c>
      <c r="M10" t="s">
        <v>2</v>
      </c>
    </row>
    <row r="11" spans="3:10" ht="15.75">
      <c r="C11" s="26"/>
      <c r="E11" s="19"/>
      <c r="G11" s="26"/>
      <c r="H11" s="26"/>
      <c r="J11" s="26"/>
    </row>
    <row r="12" spans="1:10" ht="15.75">
      <c r="A12" s="14" t="s">
        <v>131</v>
      </c>
      <c r="C12" s="26"/>
      <c r="E12" s="19"/>
      <c r="G12" s="26"/>
      <c r="H12" s="26"/>
      <c r="J12" s="26"/>
    </row>
    <row r="13" spans="1:10" ht="15.75">
      <c r="A13" s="74" t="s">
        <v>132</v>
      </c>
      <c r="B13" s="27"/>
      <c r="C13">
        <v>-0.28</v>
      </c>
      <c r="D13" s="27"/>
      <c r="E13" s="20">
        <v>-0.1549</v>
      </c>
      <c r="G13" s="26"/>
      <c r="H13" s="26">
        <v>-0.2267</v>
      </c>
      <c r="J13" s="75">
        <v>-0.1151</v>
      </c>
    </row>
    <row r="14" spans="1:10" ht="15.75">
      <c r="A14" s="74" t="s">
        <v>134</v>
      </c>
      <c r="B14" s="26"/>
      <c r="C14" s="75" t="s">
        <v>133</v>
      </c>
      <c r="D14" s="26"/>
      <c r="E14" s="123" t="s">
        <v>133</v>
      </c>
      <c r="G14" s="26"/>
      <c r="H14" s="123" t="s">
        <v>133</v>
      </c>
      <c r="J14" s="75" t="s">
        <v>133</v>
      </c>
    </row>
    <row r="15" spans="1:10" ht="15.75">
      <c r="A15" s="74" t="s">
        <v>135</v>
      </c>
      <c r="B15" s="26"/>
      <c r="C15" s="75" t="s">
        <v>133</v>
      </c>
      <c r="D15" s="26"/>
      <c r="E15" s="123" t="s">
        <v>133</v>
      </c>
      <c r="G15" s="26"/>
      <c r="H15" s="123" t="s">
        <v>133</v>
      </c>
      <c r="J15" s="75" t="s">
        <v>133</v>
      </c>
    </row>
    <row r="16" spans="1:10" ht="15.75">
      <c r="A16" s="74" t="s">
        <v>136</v>
      </c>
      <c r="B16" s="26"/>
      <c r="C16" s="26">
        <v>-0.13</v>
      </c>
      <c r="D16" s="26"/>
      <c r="E16" s="123" t="s">
        <v>133</v>
      </c>
      <c r="G16" s="26"/>
      <c r="H16" s="26"/>
      <c r="J16" s="26"/>
    </row>
    <row r="17" spans="2:10" ht="15.75">
      <c r="B17" s="26"/>
      <c r="C17" s="26"/>
      <c r="D17" s="26"/>
      <c r="E17" s="19"/>
      <c r="G17" s="26"/>
      <c r="H17" s="26"/>
      <c r="J17" s="26"/>
    </row>
    <row r="18" spans="1:10" ht="15.75">
      <c r="A18" s="25" t="s">
        <v>2</v>
      </c>
      <c r="B18" s="26"/>
      <c r="C18" s="26"/>
      <c r="D18" s="26"/>
      <c r="E18" s="19"/>
      <c r="G18" s="26"/>
      <c r="H18" s="26"/>
      <c r="J18" s="26"/>
    </row>
    <row r="19" spans="1:10" ht="15.75">
      <c r="A19" s="4" t="s">
        <v>137</v>
      </c>
      <c r="B19" s="26"/>
      <c r="C19" s="26"/>
      <c r="D19" s="26"/>
      <c r="E19" s="19"/>
      <c r="G19" s="26"/>
      <c r="H19" s="26"/>
      <c r="J19" s="26"/>
    </row>
    <row r="20" spans="1:10" ht="15.75">
      <c r="A20" s="73" t="s">
        <v>138</v>
      </c>
      <c r="B20" s="26"/>
      <c r="C20" s="26"/>
      <c r="D20" s="26"/>
      <c r="E20" s="19"/>
      <c r="G20" s="26"/>
      <c r="H20" s="26"/>
      <c r="J20" s="26"/>
    </row>
    <row r="21" spans="1:10" ht="15.75">
      <c r="A21" s="25" t="s">
        <v>51</v>
      </c>
      <c r="B21" s="26"/>
      <c r="C21" s="26"/>
      <c r="D21" s="26">
        <v>0.65</v>
      </c>
      <c r="E21" s="19">
        <v>0.58</v>
      </c>
      <c r="G21" s="26"/>
      <c r="H21" s="26"/>
      <c r="I21" s="123" t="s">
        <v>133</v>
      </c>
      <c r="J21" s="123" t="s">
        <v>133</v>
      </c>
    </row>
    <row r="22" spans="1:10" ht="15.75">
      <c r="A22" s="25" t="s">
        <v>53</v>
      </c>
      <c r="B22" s="26"/>
      <c r="C22" s="26"/>
      <c r="D22" s="26">
        <v>0.53</v>
      </c>
      <c r="E22" s="19">
        <v>0.51</v>
      </c>
      <c r="G22" s="26"/>
      <c r="H22" s="26"/>
      <c r="I22" s="123" t="s">
        <v>133</v>
      </c>
      <c r="J22" s="123" t="s">
        <v>133</v>
      </c>
    </row>
    <row r="23" spans="1:10" ht="15.75">
      <c r="A23" s="25" t="s">
        <v>55</v>
      </c>
      <c r="B23" s="26"/>
      <c r="C23" s="26"/>
      <c r="D23" s="26">
        <v>0.22</v>
      </c>
      <c r="E23" s="19">
        <v>0.2</v>
      </c>
      <c r="G23" s="26"/>
      <c r="H23" s="26"/>
      <c r="I23" s="123" t="s">
        <v>133</v>
      </c>
      <c r="J23" s="123" t="s">
        <v>133</v>
      </c>
    </row>
    <row r="24" spans="1:10" ht="15.75">
      <c r="A24" s="25" t="s">
        <v>57</v>
      </c>
      <c r="B24" s="26"/>
      <c r="C24" s="26"/>
      <c r="D24" s="26">
        <v>-0.33</v>
      </c>
      <c r="E24" s="19">
        <v>-0.29</v>
      </c>
      <c r="G24" s="26"/>
      <c r="H24" s="26"/>
      <c r="I24" s="123" t="s">
        <v>133</v>
      </c>
      <c r="J24" s="123" t="s">
        <v>133</v>
      </c>
    </row>
    <row r="25" spans="1:10" ht="15.75">
      <c r="A25" s="25" t="s">
        <v>59</v>
      </c>
      <c r="B25" s="26"/>
      <c r="C25" s="26"/>
      <c r="D25" s="26">
        <v>-0.45</v>
      </c>
      <c r="E25" s="19">
        <v>-0.4</v>
      </c>
      <c r="G25" s="26"/>
      <c r="H25" s="26"/>
      <c r="I25" s="123" t="s">
        <v>133</v>
      </c>
      <c r="J25" s="123" t="s">
        <v>133</v>
      </c>
    </row>
    <row r="26" spans="1:10" ht="15.75">
      <c r="A26" s="25" t="s">
        <v>61</v>
      </c>
      <c r="B26" s="26"/>
      <c r="C26" s="26"/>
      <c r="D26" s="26">
        <v>-0.97</v>
      </c>
      <c r="E26" s="19">
        <v>-0.9</v>
      </c>
      <c r="G26" s="26"/>
      <c r="H26" s="26"/>
      <c r="I26" s="123" t="s">
        <v>133</v>
      </c>
      <c r="J26" s="123" t="s">
        <v>133</v>
      </c>
    </row>
    <row r="27" spans="1:10" ht="15.75">
      <c r="A27" s="25" t="s">
        <v>96</v>
      </c>
      <c r="B27" s="26"/>
      <c r="C27" s="26"/>
      <c r="D27" s="99" t="s">
        <v>193</v>
      </c>
      <c r="E27" s="99" t="s">
        <v>193</v>
      </c>
      <c r="G27" s="26"/>
      <c r="H27" s="26"/>
      <c r="I27" s="99" t="s">
        <v>193</v>
      </c>
      <c r="J27" s="99" t="s">
        <v>193</v>
      </c>
    </row>
    <row r="28" spans="1:10" s="79" customFormat="1" ht="15.75">
      <c r="A28" s="77" t="s">
        <v>139</v>
      </c>
      <c r="B28" s="80"/>
      <c r="C28" s="80"/>
      <c r="D28" s="78" t="s">
        <v>216</v>
      </c>
      <c r="E28" s="124" t="s">
        <v>217</v>
      </c>
      <c r="G28" s="80"/>
      <c r="H28" s="80"/>
      <c r="I28" s="78" t="s">
        <v>142</v>
      </c>
      <c r="J28" s="78" t="s">
        <v>142</v>
      </c>
    </row>
    <row r="29" spans="2:10" ht="15.75">
      <c r="B29" s="26"/>
      <c r="C29" s="26"/>
      <c r="D29" s="26"/>
      <c r="E29" s="19"/>
      <c r="G29" s="26"/>
      <c r="H29" s="26"/>
      <c r="J29" s="26"/>
    </row>
    <row r="30" spans="1:10" ht="15.75">
      <c r="A30" s="73" t="s">
        <v>143</v>
      </c>
      <c r="B30" s="26"/>
      <c r="C30" s="26"/>
      <c r="D30" s="26"/>
      <c r="E30" s="19"/>
      <c r="G30" s="26"/>
      <c r="H30" s="26"/>
      <c r="J30" s="26"/>
    </row>
    <row r="31" spans="1:10" ht="15.75">
      <c r="A31" s="21" t="s">
        <v>101</v>
      </c>
      <c r="B31" s="26"/>
      <c r="C31" s="26"/>
      <c r="D31" s="26"/>
      <c r="E31" s="19"/>
      <c r="G31" s="26"/>
      <c r="H31" s="26"/>
      <c r="I31" s="20">
        <v>-0.43</v>
      </c>
      <c r="J31" s="20">
        <v>-0.43</v>
      </c>
    </row>
    <row r="32" spans="1:10" ht="15.75">
      <c r="A32" s="21" t="s">
        <v>102</v>
      </c>
      <c r="B32" s="26"/>
      <c r="C32" s="26"/>
      <c r="D32" s="26"/>
      <c r="E32" s="19"/>
      <c r="G32" s="26"/>
      <c r="H32" s="26"/>
      <c r="I32" s="20">
        <v>0.35</v>
      </c>
      <c r="J32" s="20">
        <v>0.3</v>
      </c>
    </row>
    <row r="33" spans="1:10" ht="15.75">
      <c r="A33" s="21" t="s">
        <v>103</v>
      </c>
      <c r="B33" s="26"/>
      <c r="C33" s="26"/>
      <c r="D33" s="26"/>
      <c r="E33" s="19"/>
      <c r="G33" s="26"/>
      <c r="H33" s="26"/>
      <c r="I33" s="19">
        <v>0</v>
      </c>
      <c r="J33" s="19">
        <v>0.04</v>
      </c>
    </row>
    <row r="34" spans="1:10" ht="15.75">
      <c r="A34" s="21" t="s">
        <v>144</v>
      </c>
      <c r="C34" s="26"/>
      <c r="E34" s="19"/>
      <c r="G34" s="26"/>
      <c r="H34" s="26"/>
      <c r="I34" s="20">
        <v>-0.29</v>
      </c>
      <c r="J34" s="20">
        <v>-0.26</v>
      </c>
    </row>
    <row r="35" spans="1:10" ht="15.75">
      <c r="A35" s="21" t="s">
        <v>105</v>
      </c>
      <c r="B35" s="26"/>
      <c r="C35" s="26"/>
      <c r="D35" s="26"/>
      <c r="E35" s="19"/>
      <c r="G35" s="26"/>
      <c r="H35" s="19"/>
      <c r="I35" s="19">
        <v>-0.48</v>
      </c>
      <c r="J35" s="19">
        <v>-0.43</v>
      </c>
    </row>
    <row r="36" spans="1:10" ht="15.75">
      <c r="A36" s="21" t="s">
        <v>106</v>
      </c>
      <c r="B36" s="26"/>
      <c r="C36" s="26"/>
      <c r="D36" s="26"/>
      <c r="E36" s="19"/>
      <c r="G36" s="26"/>
      <c r="H36" s="26"/>
      <c r="I36" s="19">
        <v>-0.11</v>
      </c>
      <c r="J36" s="19">
        <v>-0.09</v>
      </c>
    </row>
    <row r="37" spans="1:10" ht="15.75">
      <c r="A37" s="21" t="s">
        <v>107</v>
      </c>
      <c r="B37" s="26"/>
      <c r="C37" s="26"/>
      <c r="D37" s="26"/>
      <c r="E37" s="19"/>
      <c r="G37" s="26"/>
      <c r="H37" s="26"/>
      <c r="I37" s="20">
        <v>0.02</v>
      </c>
      <c r="J37" s="20">
        <v>0.02</v>
      </c>
    </row>
    <row r="38" spans="1:10" s="79" customFormat="1" ht="15.75">
      <c r="A38" s="77" t="s">
        <v>139</v>
      </c>
      <c r="B38" s="80"/>
      <c r="C38" s="80"/>
      <c r="D38" s="80"/>
      <c r="E38" s="125"/>
      <c r="G38" s="80"/>
      <c r="H38" s="80"/>
      <c r="I38" s="93" t="s">
        <v>207</v>
      </c>
      <c r="J38" s="93" t="s">
        <v>194</v>
      </c>
    </row>
    <row r="39" spans="2:10" ht="15.75">
      <c r="B39" s="26"/>
      <c r="C39" s="26"/>
      <c r="D39" s="26"/>
      <c r="E39" s="19"/>
      <c r="G39" s="26"/>
      <c r="H39" s="26"/>
      <c r="I39" s="20"/>
      <c r="J39" s="19"/>
    </row>
    <row r="40" spans="1:10" ht="15.75">
      <c r="A40" s="73" t="s">
        <v>147</v>
      </c>
      <c r="B40" s="26"/>
      <c r="C40" s="26"/>
      <c r="D40" s="19"/>
      <c r="E40" s="19"/>
      <c r="G40" s="26"/>
      <c r="H40" s="26"/>
      <c r="I40" s="20"/>
      <c r="J40" s="19"/>
    </row>
    <row r="41" spans="1:10" ht="15.75">
      <c r="A41" s="25" t="s">
        <v>148</v>
      </c>
      <c r="C41" s="26"/>
      <c r="D41" s="20">
        <v>-0.16</v>
      </c>
      <c r="E41" s="20">
        <v>-0.17</v>
      </c>
      <c r="G41" s="26"/>
      <c r="H41" s="26"/>
      <c r="I41" s="123" t="s">
        <v>133</v>
      </c>
      <c r="J41" s="123" t="s">
        <v>133</v>
      </c>
    </row>
    <row r="42" spans="1:10" ht="15.75">
      <c r="A42" s="25" t="s">
        <v>99</v>
      </c>
      <c r="C42" s="26"/>
      <c r="D42" s="20">
        <v>0.5</v>
      </c>
      <c r="E42" s="20">
        <v>0.52</v>
      </c>
      <c r="G42" s="19"/>
      <c r="H42" s="26"/>
      <c r="I42" s="123" t="s">
        <v>133</v>
      </c>
      <c r="J42" s="123" t="s">
        <v>133</v>
      </c>
    </row>
    <row r="43" spans="1:10" ht="15.75">
      <c r="A43" s="25" t="s">
        <v>96</v>
      </c>
      <c r="C43" s="26"/>
      <c r="D43" s="99" t="s">
        <v>193</v>
      </c>
      <c r="E43" s="99" t="s">
        <v>193</v>
      </c>
      <c r="G43" s="26"/>
      <c r="H43" s="26"/>
      <c r="I43" s="99" t="s">
        <v>193</v>
      </c>
      <c r="J43" s="99" t="s">
        <v>193</v>
      </c>
    </row>
    <row r="44" spans="1:10" s="79" customFormat="1" ht="15.75">
      <c r="A44" s="77" t="s">
        <v>139</v>
      </c>
      <c r="C44" s="80"/>
      <c r="D44" s="94" t="s">
        <v>194</v>
      </c>
      <c r="E44" s="93" t="s">
        <v>194</v>
      </c>
      <c r="G44" s="80"/>
      <c r="H44" s="80"/>
      <c r="I44" s="93" t="s">
        <v>198</v>
      </c>
      <c r="J44" s="93" t="s">
        <v>198</v>
      </c>
    </row>
    <row r="45" spans="3:10" ht="15.75">
      <c r="C45" s="26"/>
      <c r="E45" s="19"/>
      <c r="G45" s="26"/>
      <c r="H45" s="26"/>
      <c r="J45" s="26"/>
    </row>
    <row r="46" spans="1:10" ht="15.75">
      <c r="A46" s="74" t="s">
        <v>151</v>
      </c>
      <c r="C46" s="26"/>
      <c r="E46" s="19"/>
      <c r="G46" s="26"/>
      <c r="H46" s="26"/>
      <c r="J46" s="26"/>
    </row>
    <row r="47" spans="1:10" ht="15.75">
      <c r="A47" s="25" t="s">
        <v>152</v>
      </c>
      <c r="B47" s="26">
        <v>-1.26</v>
      </c>
      <c r="C47" s="26">
        <v>-1.25</v>
      </c>
      <c r="D47" s="26">
        <v>-0.89</v>
      </c>
      <c r="E47" s="19">
        <v>-0.92</v>
      </c>
      <c r="G47" s="26"/>
      <c r="H47" s="26"/>
      <c r="J47" s="26"/>
    </row>
    <row r="48" spans="1:10" ht="15.75">
      <c r="A48" s="25" t="s">
        <v>153</v>
      </c>
      <c r="B48" s="26">
        <v>0.63</v>
      </c>
      <c r="C48" s="26">
        <v>0.63</v>
      </c>
      <c r="D48" s="26">
        <v>0.63</v>
      </c>
      <c r="E48" s="19">
        <v>0.63</v>
      </c>
      <c r="G48" s="26"/>
      <c r="H48" s="26"/>
      <c r="J48" s="26"/>
    </row>
    <row r="49" spans="1:10" ht="15.75">
      <c r="A49" s="25" t="s">
        <v>154</v>
      </c>
      <c r="B49" s="26">
        <v>1.14</v>
      </c>
      <c r="C49" s="127">
        <v>1.13</v>
      </c>
      <c r="D49" s="26">
        <v>0.61</v>
      </c>
      <c r="E49" s="19">
        <v>0.65</v>
      </c>
      <c r="G49" s="26"/>
      <c r="H49" s="26"/>
      <c r="J49" s="26"/>
    </row>
    <row r="50" spans="1:10" ht="15.75">
      <c r="A50" s="21" t="s">
        <v>155</v>
      </c>
      <c r="B50" s="26"/>
      <c r="C50" s="26"/>
      <c r="D50" s="26"/>
      <c r="E50" s="19"/>
      <c r="G50" s="26">
        <v>0.96</v>
      </c>
      <c r="H50" s="26">
        <v>0.97</v>
      </c>
      <c r="I50">
        <v>1.07</v>
      </c>
      <c r="J50">
        <v>1.07</v>
      </c>
    </row>
    <row r="51" spans="1:10" ht="15.75">
      <c r="A51" s="21" t="s">
        <v>156</v>
      </c>
      <c r="B51" s="26"/>
      <c r="C51" s="26"/>
      <c r="D51" s="26"/>
      <c r="E51" s="19"/>
      <c r="G51" s="26">
        <v>-0.16</v>
      </c>
      <c r="H51" s="26">
        <v>-0.16</v>
      </c>
      <c r="I51" s="20">
        <v>-0.2</v>
      </c>
      <c r="J51" s="20">
        <v>-0.2</v>
      </c>
    </row>
    <row r="52" spans="1:11" ht="15.75">
      <c r="A52" s="25" t="s">
        <v>157</v>
      </c>
      <c r="B52" s="26"/>
      <c r="C52" s="26"/>
      <c r="D52" s="26"/>
      <c r="E52" s="19"/>
      <c r="G52" s="26">
        <v>-1.2</v>
      </c>
      <c r="H52" s="26">
        <v>-1.2</v>
      </c>
      <c r="I52" s="26">
        <v>-1.31</v>
      </c>
      <c r="J52" s="26">
        <v>-1.31</v>
      </c>
      <c r="K52" s="20"/>
    </row>
    <row r="53" spans="1:10" s="79" customFormat="1" ht="15.75">
      <c r="A53" s="77" t="s">
        <v>139</v>
      </c>
      <c r="B53" s="84" t="s">
        <v>218</v>
      </c>
      <c r="C53" s="84" t="s">
        <v>218</v>
      </c>
      <c r="D53" s="84" t="s">
        <v>199</v>
      </c>
      <c r="E53" s="124" t="s">
        <v>219</v>
      </c>
      <c r="G53" s="84" t="s">
        <v>159</v>
      </c>
      <c r="H53" s="84" t="s">
        <v>159</v>
      </c>
      <c r="I53" s="84" t="s">
        <v>218</v>
      </c>
      <c r="J53" s="84" t="s">
        <v>218</v>
      </c>
    </row>
    <row r="54" spans="1:10" ht="15.75">
      <c r="A54" s="25" t="s">
        <v>2</v>
      </c>
      <c r="E54" s="19"/>
      <c r="G54" s="26"/>
      <c r="H54" s="26"/>
      <c r="J54" s="26"/>
    </row>
    <row r="55" spans="1:10" ht="15.75">
      <c r="A55" s="73" t="s">
        <v>162</v>
      </c>
      <c r="B55" s="27"/>
      <c r="C55" s="27"/>
      <c r="D55" s="26">
        <v>0.295</v>
      </c>
      <c r="E55" s="19">
        <v>0.276</v>
      </c>
      <c r="G55" s="26"/>
      <c r="H55" s="26"/>
      <c r="I55" s="26">
        <v>0.07</v>
      </c>
      <c r="J55" s="26">
        <v>0.068</v>
      </c>
    </row>
    <row r="56" spans="1:8" ht="15.75">
      <c r="A56" s="21" t="s">
        <v>2</v>
      </c>
      <c r="G56" s="26"/>
      <c r="H56" s="26"/>
    </row>
    <row r="57" spans="7:8" ht="15.75">
      <c r="G57" s="26"/>
      <c r="H57" s="26"/>
    </row>
    <row r="58" spans="1:10" s="79" customFormat="1" ht="15.75">
      <c r="A58" s="85" t="s">
        <v>163</v>
      </c>
      <c r="B58" s="87">
        <v>0.099</v>
      </c>
      <c r="C58" s="87">
        <v>0.11</v>
      </c>
      <c r="D58" s="87">
        <v>0.152</v>
      </c>
      <c r="E58" s="87">
        <v>0.155</v>
      </c>
      <c r="F58" s="87"/>
      <c r="G58" s="87">
        <v>0.088</v>
      </c>
      <c r="H58" s="87">
        <v>0.093</v>
      </c>
      <c r="I58" s="87">
        <v>0.104</v>
      </c>
      <c r="J58" s="87">
        <v>0.105</v>
      </c>
    </row>
    <row r="59" ht="15.75">
      <c r="A59" s="27"/>
    </row>
    <row r="60" spans="1:10" ht="16.5" thickBot="1">
      <c r="A60" s="88" t="s">
        <v>164</v>
      </c>
      <c r="B60" s="91"/>
      <c r="C60" s="90">
        <v>-46331</v>
      </c>
      <c r="D60" s="91"/>
      <c r="E60" s="128"/>
      <c r="F60" s="91"/>
      <c r="G60" s="91"/>
      <c r="H60" s="90">
        <v>-23161</v>
      </c>
      <c r="I60" s="91"/>
      <c r="J60" s="91"/>
    </row>
    <row r="61" ht="16.5" thickTop="1">
      <c r="A61" s="27"/>
    </row>
    <row r="62" ht="15.75">
      <c r="A62" s="25" t="s">
        <v>79</v>
      </c>
    </row>
    <row r="63" ht="15.75">
      <c r="A63" s="21" t="s">
        <v>166</v>
      </c>
    </row>
    <row r="64" ht="15.75">
      <c r="A64" s="21" t="s">
        <v>167</v>
      </c>
    </row>
    <row r="66" ht="15.75">
      <c r="A66" s="25" t="s">
        <v>184</v>
      </c>
    </row>
  </sheetData>
  <printOptions/>
  <pageMargins left="1" right="0" top="1" bottom="0.55" header="0.5" footer="0.5"/>
  <pageSetup horizontalDpi="300" verticalDpi="300" orientation="portrait" scale="65" r:id="rId1"/>
  <rowBreaks count="1" manualBreakCount="1">
    <brk id="64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66"/>
  <sheetViews>
    <sheetView showGridLines="0" zoomScale="75" zoomScaleNormal="75" workbookViewId="0" topLeftCell="A1">
      <selection activeCell="C28" sqref="C28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20" customWidth="1"/>
    <col min="6" max="6" width="6.77734375" style="0" customWidth="1"/>
  </cols>
  <sheetData>
    <row r="1" spans="1:5" s="69" customFormat="1" ht="19.5">
      <c r="A1" s="67" t="s">
        <v>220</v>
      </c>
      <c r="B1" s="68"/>
      <c r="C1" s="68"/>
      <c r="D1" s="68"/>
      <c r="E1" s="118"/>
    </row>
    <row r="2" spans="1:5" s="69" customFormat="1" ht="19.5">
      <c r="A2" s="1" t="s">
        <v>211</v>
      </c>
      <c r="E2" s="119"/>
    </row>
    <row r="3" spans="1:5" s="69" customFormat="1" ht="19.5">
      <c r="A3" s="1" t="s">
        <v>118</v>
      </c>
      <c r="E3" s="119"/>
    </row>
    <row r="4" ht="20.25" thickBot="1">
      <c r="A4" s="1" t="s">
        <v>221</v>
      </c>
    </row>
    <row r="5" spans="1:10" ht="16.5" thickTop="1">
      <c r="A5" s="70"/>
      <c r="B5" s="71"/>
      <c r="C5" s="72" t="s">
        <v>84</v>
      </c>
      <c r="D5" s="71"/>
      <c r="E5" s="120"/>
      <c r="F5" s="70"/>
      <c r="G5" s="71"/>
      <c r="H5" s="72" t="s">
        <v>85</v>
      </c>
      <c r="I5" s="71"/>
      <c r="J5" s="71"/>
    </row>
    <row r="6" spans="1:10" ht="15.75">
      <c r="A6" s="21" t="s">
        <v>222</v>
      </c>
      <c r="B6" s="6"/>
      <c r="C6" s="7" t="s">
        <v>223</v>
      </c>
      <c r="D6" s="6"/>
      <c r="E6" s="121"/>
      <c r="F6" s="6"/>
      <c r="G6" s="6"/>
      <c r="H6" s="7" t="s">
        <v>224</v>
      </c>
      <c r="I6" s="6"/>
      <c r="J6" s="6"/>
    </row>
    <row r="7" spans="1:8" ht="15.75">
      <c r="A7" s="21" t="s">
        <v>123</v>
      </c>
      <c r="B7" s="6"/>
      <c r="C7" s="97" t="s">
        <v>225</v>
      </c>
      <c r="E7" s="121" t="s">
        <v>2</v>
      </c>
      <c r="H7" s="98" t="s">
        <v>226</v>
      </c>
    </row>
    <row r="8" spans="1:8" ht="15.75">
      <c r="A8" s="21"/>
      <c r="C8" s="21" t="s">
        <v>2</v>
      </c>
      <c r="H8" s="21"/>
    </row>
    <row r="9" spans="2:10" ht="15.75">
      <c r="B9" s="12" t="s">
        <v>126</v>
      </c>
      <c r="C9" s="12" t="s">
        <v>127</v>
      </c>
      <c r="D9" s="12" t="s">
        <v>128</v>
      </c>
      <c r="E9" s="12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0" ht="15.75">
      <c r="A10" s="73" t="s">
        <v>227</v>
      </c>
      <c r="B10" s="75">
        <v>-0.38</v>
      </c>
      <c r="C10" s="123" t="s">
        <v>133</v>
      </c>
      <c r="D10" s="26">
        <v>-0.47</v>
      </c>
      <c r="E10" s="123">
        <v>-0.33</v>
      </c>
      <c r="G10" s="123" t="s">
        <v>133</v>
      </c>
      <c r="H10" s="123">
        <v>0.49</v>
      </c>
      <c r="I10" s="26">
        <v>0.86</v>
      </c>
      <c r="J10" s="123">
        <v>1.06</v>
      </c>
    </row>
    <row r="11" spans="3:10" ht="15.75">
      <c r="C11" s="26"/>
      <c r="E11" s="19"/>
      <c r="G11" s="26"/>
      <c r="H11" s="26"/>
      <c r="J11" s="26"/>
    </row>
    <row r="12" spans="1:10" ht="15.75">
      <c r="A12" s="14" t="s">
        <v>131</v>
      </c>
      <c r="C12" s="26"/>
      <c r="E12" s="19"/>
      <c r="G12" s="26"/>
      <c r="H12" s="26"/>
      <c r="J12" s="26"/>
    </row>
    <row r="13" spans="1:10" ht="15.75">
      <c r="A13" s="74" t="s">
        <v>132</v>
      </c>
      <c r="B13" s="27"/>
      <c r="C13">
        <v>-0.14</v>
      </c>
      <c r="D13" s="27"/>
      <c r="E13" s="20">
        <f>-0.571/10</f>
        <v>-0.0571</v>
      </c>
      <c r="G13" s="26"/>
      <c r="H13" s="26">
        <f>-2.102/10</f>
        <v>-0.2102</v>
      </c>
      <c r="J13" s="75">
        <v>-0.0803</v>
      </c>
    </row>
    <row r="14" spans="1:10" ht="15.75">
      <c r="A14" s="74" t="s">
        <v>134</v>
      </c>
      <c r="B14" s="26" t="s">
        <v>2</v>
      </c>
      <c r="C14" s="75">
        <v>-0.34</v>
      </c>
      <c r="D14" s="26"/>
      <c r="E14" s="123">
        <f>-1.929/10</f>
        <v>-0.19290000000000002</v>
      </c>
      <c r="G14" s="26"/>
      <c r="H14" s="123" t="s">
        <v>133</v>
      </c>
      <c r="J14" s="75" t="s">
        <v>133</v>
      </c>
    </row>
    <row r="15" spans="1:10" ht="15.75">
      <c r="A15" s="74" t="s">
        <v>135</v>
      </c>
      <c r="B15" s="26"/>
      <c r="C15" s="75" t="s">
        <v>92</v>
      </c>
      <c r="D15" s="26"/>
      <c r="E15" s="75" t="s">
        <v>92</v>
      </c>
      <c r="G15" s="26"/>
      <c r="H15" s="75" t="s">
        <v>92</v>
      </c>
      <c r="I15" s="26"/>
      <c r="J15" s="75" t="s">
        <v>92</v>
      </c>
    </row>
    <row r="16" spans="1:10" ht="15.75">
      <c r="A16" s="74" t="s">
        <v>136</v>
      </c>
      <c r="B16" s="26"/>
      <c r="C16" s="26">
        <v>-0.42</v>
      </c>
      <c r="D16" s="26"/>
      <c r="E16" s="123">
        <f>-1.589/10</f>
        <v>-0.15889999999999999</v>
      </c>
      <c r="G16" s="26"/>
      <c r="H16" s="26"/>
      <c r="J16" s="26"/>
    </row>
    <row r="17" spans="2:10" ht="15.75">
      <c r="B17" s="26"/>
      <c r="C17" s="26"/>
      <c r="D17" s="26"/>
      <c r="E17" s="19"/>
      <c r="G17" s="26"/>
      <c r="H17" s="26"/>
      <c r="J17" s="26"/>
    </row>
    <row r="18" spans="1:10" ht="15.75">
      <c r="A18" s="25" t="s">
        <v>2</v>
      </c>
      <c r="B18" s="26"/>
      <c r="C18" s="26"/>
      <c r="D18" s="26"/>
      <c r="E18" s="19"/>
      <c r="G18" s="26"/>
      <c r="H18" s="26"/>
      <c r="J18" s="26"/>
    </row>
    <row r="19" spans="1:10" ht="15.75">
      <c r="A19" s="4" t="s">
        <v>137</v>
      </c>
      <c r="B19" s="26"/>
      <c r="C19" s="26"/>
      <c r="D19" s="26"/>
      <c r="E19" s="19"/>
      <c r="G19" s="26"/>
      <c r="H19" s="26"/>
      <c r="J19" s="26"/>
    </row>
    <row r="20" spans="1:10" ht="15.75">
      <c r="A20" s="73" t="s">
        <v>138</v>
      </c>
      <c r="B20" s="26"/>
      <c r="C20" s="26"/>
      <c r="D20" s="26"/>
      <c r="E20" s="19"/>
      <c r="G20" s="26"/>
      <c r="H20" s="26"/>
      <c r="J20" s="26"/>
    </row>
    <row r="21" spans="1:10" ht="15.75">
      <c r="A21" s="25" t="s">
        <v>51</v>
      </c>
      <c r="B21" s="26"/>
      <c r="C21" s="26"/>
      <c r="D21">
        <v>0.05</v>
      </c>
      <c r="E21">
        <v>-0.01</v>
      </c>
      <c r="G21" s="26"/>
      <c r="H21" s="26"/>
      <c r="I21">
        <v>-0.14</v>
      </c>
      <c r="J21" s="20">
        <v>-0.15</v>
      </c>
    </row>
    <row r="22" spans="1:10" ht="15.75">
      <c r="A22" s="25" t="s">
        <v>53</v>
      </c>
      <c r="B22" s="26"/>
      <c r="C22" s="26"/>
      <c r="D22">
        <v>0.18</v>
      </c>
      <c r="E22">
        <v>0.15</v>
      </c>
      <c r="G22" s="26"/>
      <c r="H22" s="26"/>
      <c r="I22">
        <v>-0.05</v>
      </c>
      <c r="J22" s="20">
        <v>-0.05</v>
      </c>
    </row>
    <row r="23" spans="1:10" ht="15.75">
      <c r="A23" s="25" t="s">
        <v>55</v>
      </c>
      <c r="B23" s="26"/>
      <c r="C23" s="26"/>
      <c r="D23">
        <v>0.19</v>
      </c>
      <c r="E23">
        <v>0.17</v>
      </c>
      <c r="G23" s="26"/>
      <c r="H23" s="26"/>
      <c r="I23">
        <v>0.02</v>
      </c>
      <c r="J23" s="19">
        <v>0.02</v>
      </c>
    </row>
    <row r="24" spans="1:10" ht="15.75">
      <c r="A24" s="25" t="s">
        <v>57</v>
      </c>
      <c r="B24" s="26"/>
      <c r="C24" s="26"/>
      <c r="D24">
        <v>0.07</v>
      </c>
      <c r="E24">
        <v>0.07</v>
      </c>
      <c r="G24" s="26"/>
      <c r="H24" s="26"/>
      <c r="I24">
        <v>-0.02</v>
      </c>
      <c r="J24" s="20">
        <v>-0.01</v>
      </c>
    </row>
    <row r="25" spans="1:10" ht="15.75">
      <c r="A25" s="25" t="s">
        <v>59</v>
      </c>
      <c r="B25" s="26"/>
      <c r="C25" s="26"/>
      <c r="D25">
        <v>0.05</v>
      </c>
      <c r="E25">
        <v>0.06</v>
      </c>
      <c r="G25" s="26" t="s">
        <v>2</v>
      </c>
      <c r="H25" s="26"/>
      <c r="I25">
        <v>-0.08</v>
      </c>
      <c r="J25" s="19">
        <v>-0.07</v>
      </c>
    </row>
    <row r="26" spans="1:10" ht="15.75">
      <c r="A26" s="25" t="s">
        <v>61</v>
      </c>
      <c r="B26" s="26"/>
      <c r="C26" s="26"/>
      <c r="D26">
        <v>-0.14</v>
      </c>
      <c r="E26">
        <v>-0.13</v>
      </c>
      <c r="G26" s="26" t="s">
        <v>2</v>
      </c>
      <c r="H26" s="26"/>
      <c r="I26">
        <v>0.24</v>
      </c>
      <c r="J26" s="19">
        <v>0.25</v>
      </c>
    </row>
    <row r="27" spans="1:10" ht="15.75">
      <c r="A27" s="25" t="s">
        <v>96</v>
      </c>
      <c r="B27" s="26"/>
      <c r="C27" s="26"/>
      <c r="D27">
        <v>-0.43</v>
      </c>
      <c r="E27">
        <v>-0.39</v>
      </c>
      <c r="G27" s="26" t="s">
        <v>2</v>
      </c>
      <c r="H27" s="26"/>
      <c r="I27">
        <v>0.42</v>
      </c>
      <c r="J27" s="20">
        <v>0.45</v>
      </c>
    </row>
    <row r="28" spans="1:10" s="79" customFormat="1" ht="15.75">
      <c r="A28" s="77" t="s">
        <v>139</v>
      </c>
      <c r="B28" s="80"/>
      <c r="C28" s="80"/>
      <c r="D28" s="78" t="s">
        <v>228</v>
      </c>
      <c r="E28" s="124" t="s">
        <v>228</v>
      </c>
      <c r="G28" s="80"/>
      <c r="H28" s="80"/>
      <c r="I28" s="78" t="s">
        <v>228</v>
      </c>
      <c r="J28" s="78" t="s">
        <v>149</v>
      </c>
    </row>
    <row r="29" spans="2:10" ht="15.75">
      <c r="B29" s="26"/>
      <c r="C29" s="26"/>
      <c r="D29" s="26"/>
      <c r="E29" s="19"/>
      <c r="G29" s="26"/>
      <c r="H29" s="26"/>
      <c r="J29" s="26"/>
    </row>
    <row r="30" spans="1:10" ht="15.75">
      <c r="A30" s="73" t="s">
        <v>143</v>
      </c>
      <c r="B30" s="26"/>
      <c r="C30" s="26"/>
      <c r="D30" s="26"/>
      <c r="E30" s="19"/>
      <c r="G30" s="26"/>
      <c r="H30" s="26"/>
      <c r="J30" s="26"/>
    </row>
    <row r="31" spans="1:10" ht="15.75">
      <c r="A31" s="21" t="s">
        <v>195</v>
      </c>
      <c r="B31" s="26"/>
      <c r="C31" s="26"/>
      <c r="D31" s="26"/>
      <c r="E31" s="19"/>
      <c r="G31" s="26"/>
      <c r="H31" s="26"/>
      <c r="I31">
        <v>-0.25</v>
      </c>
      <c r="J31" s="20">
        <v>-0.25</v>
      </c>
    </row>
    <row r="32" spans="1:10" ht="15.75">
      <c r="A32" s="21" t="s">
        <v>102</v>
      </c>
      <c r="B32" s="26"/>
      <c r="C32" s="26"/>
      <c r="D32" s="26"/>
      <c r="E32" s="19"/>
      <c r="G32" s="26"/>
      <c r="H32" s="26"/>
      <c r="I32">
        <v>0.25</v>
      </c>
      <c r="J32" s="20">
        <v>0.22</v>
      </c>
    </row>
    <row r="33" spans="1:10" ht="15.75">
      <c r="A33" s="21" t="s">
        <v>103</v>
      </c>
      <c r="B33" s="26"/>
      <c r="C33" s="26"/>
      <c r="D33" s="26"/>
      <c r="E33" s="19"/>
      <c r="G33" s="26"/>
      <c r="H33" s="26"/>
      <c r="I33">
        <v>-0.08</v>
      </c>
      <c r="J33" s="19">
        <v>-0.07</v>
      </c>
    </row>
    <row r="34" spans="1:10" ht="15.75">
      <c r="A34" s="21" t="s">
        <v>144</v>
      </c>
      <c r="C34" s="26"/>
      <c r="E34" s="19"/>
      <c r="G34" s="26"/>
      <c r="H34" s="26"/>
      <c r="I34">
        <v>-0.1</v>
      </c>
      <c r="J34" s="20">
        <v>-0.09</v>
      </c>
    </row>
    <row r="35" spans="1:10" ht="15.75">
      <c r="A35" s="21" t="s">
        <v>105</v>
      </c>
      <c r="B35" s="26"/>
      <c r="C35" s="26"/>
      <c r="D35" s="26"/>
      <c r="E35" s="19"/>
      <c r="G35" s="26"/>
      <c r="H35" s="19"/>
      <c r="I35">
        <v>-0.01</v>
      </c>
      <c r="J35" s="19">
        <v>0.01</v>
      </c>
    </row>
    <row r="36" spans="1:10" ht="15.75">
      <c r="A36" s="21" t="s">
        <v>106</v>
      </c>
      <c r="B36" s="26"/>
      <c r="C36" s="26"/>
      <c r="D36" s="26"/>
      <c r="E36" s="19"/>
      <c r="G36" s="26"/>
      <c r="H36" s="26"/>
      <c r="I36">
        <v>0.05</v>
      </c>
      <c r="J36" s="19">
        <v>0.06</v>
      </c>
    </row>
    <row r="37" spans="1:10" ht="15.75">
      <c r="A37" s="21" t="s">
        <v>107</v>
      </c>
      <c r="B37" s="26"/>
      <c r="C37" s="26"/>
      <c r="D37" s="26"/>
      <c r="E37" s="19"/>
      <c r="G37" s="26"/>
      <c r="H37" s="26"/>
      <c r="I37">
        <v>-0.07</v>
      </c>
      <c r="J37" s="20">
        <v>-0.06</v>
      </c>
    </row>
    <row r="38" spans="1:10" s="79" customFormat="1" ht="15.75">
      <c r="A38" s="77" t="s">
        <v>139</v>
      </c>
      <c r="B38" s="80"/>
      <c r="C38" s="80"/>
      <c r="D38" s="80"/>
      <c r="E38" s="125"/>
      <c r="G38" s="80"/>
      <c r="H38" s="80"/>
      <c r="I38" s="93" t="s">
        <v>229</v>
      </c>
      <c r="J38" s="93" t="s">
        <v>179</v>
      </c>
    </row>
    <row r="39" spans="2:10" ht="15.75">
      <c r="B39" s="26"/>
      <c r="C39" s="26"/>
      <c r="D39" s="26"/>
      <c r="E39" s="19"/>
      <c r="G39" s="26"/>
      <c r="H39" s="26"/>
      <c r="I39" s="20"/>
      <c r="J39" s="19"/>
    </row>
    <row r="40" spans="1:10" ht="15.75">
      <c r="A40" s="73" t="s">
        <v>147</v>
      </c>
      <c r="B40" s="26"/>
      <c r="C40" s="26"/>
      <c r="D40" s="19"/>
      <c r="E40" s="19"/>
      <c r="G40" s="26"/>
      <c r="H40" s="26"/>
      <c r="I40" s="20"/>
      <c r="J40" s="19"/>
    </row>
    <row r="41" spans="1:10" ht="15.75">
      <c r="A41" s="25" t="s">
        <v>148</v>
      </c>
      <c r="C41" s="26"/>
      <c r="D41">
        <v>-0.21</v>
      </c>
      <c r="E41">
        <v>-0.21</v>
      </c>
      <c r="G41" s="26"/>
      <c r="H41" s="26"/>
      <c r="I41">
        <v>-0.03</v>
      </c>
      <c r="J41" s="123">
        <v>-0.03</v>
      </c>
    </row>
    <row r="42" spans="1:10" ht="15.75">
      <c r="A42" s="25" t="s">
        <v>99</v>
      </c>
      <c r="C42" s="26"/>
      <c r="D42">
        <v>0.43</v>
      </c>
      <c r="E42">
        <v>0.43</v>
      </c>
      <c r="G42" s="19"/>
      <c r="H42" s="26"/>
      <c r="I42">
        <v>0.11</v>
      </c>
      <c r="J42" s="123">
        <v>0.11</v>
      </c>
    </row>
    <row r="43" spans="1:10" ht="15.75">
      <c r="A43" s="25" t="s">
        <v>96</v>
      </c>
      <c r="C43" s="26"/>
      <c r="D43">
        <v>-0.05</v>
      </c>
      <c r="E43">
        <v>-0.02</v>
      </c>
      <c r="G43" s="26"/>
      <c r="H43" s="26"/>
      <c r="I43">
        <v>-0.39</v>
      </c>
      <c r="J43" s="126">
        <v>-0.38</v>
      </c>
    </row>
    <row r="44" spans="1:10" s="79" customFormat="1" ht="15.75">
      <c r="A44" s="77" t="s">
        <v>139</v>
      </c>
      <c r="C44" s="80"/>
      <c r="D44" s="94" t="s">
        <v>207</v>
      </c>
      <c r="E44" s="93" t="s">
        <v>230</v>
      </c>
      <c r="G44" s="80"/>
      <c r="H44" s="80"/>
      <c r="I44" s="93" t="s">
        <v>197</v>
      </c>
      <c r="J44" s="93" t="s">
        <v>197</v>
      </c>
    </row>
    <row r="45" spans="3:10" ht="15.75">
      <c r="C45" s="26"/>
      <c r="E45" s="19"/>
      <c r="G45" s="26"/>
      <c r="H45" s="26"/>
      <c r="J45" s="26"/>
    </row>
    <row r="46" spans="1:10" ht="15.75">
      <c r="A46" s="74" t="s">
        <v>151</v>
      </c>
      <c r="C46" s="26"/>
      <c r="E46" s="19"/>
      <c r="G46" s="26"/>
      <c r="H46" s="26"/>
      <c r="J46" s="26"/>
    </row>
    <row r="47" spans="1:10" ht="15.75">
      <c r="A47" s="25" t="s">
        <v>152</v>
      </c>
      <c r="B47">
        <v>-1.24</v>
      </c>
      <c r="C47" s="26">
        <v>-1.24</v>
      </c>
      <c r="D47">
        <v>-0.39</v>
      </c>
      <c r="E47">
        <v>-0.41</v>
      </c>
      <c r="G47" s="26"/>
      <c r="H47" s="26"/>
      <c r="J47" s="26"/>
    </row>
    <row r="48" spans="1:10" ht="15.75">
      <c r="A48" s="25" t="s">
        <v>153</v>
      </c>
      <c r="B48">
        <v>0.38</v>
      </c>
      <c r="C48" s="26">
        <v>0.38</v>
      </c>
      <c r="D48">
        <v>0.49</v>
      </c>
      <c r="E48">
        <v>0.48</v>
      </c>
      <c r="G48" s="26"/>
      <c r="H48" s="26"/>
      <c r="J48" s="26"/>
    </row>
    <row r="49" spans="1:10" ht="15.75">
      <c r="A49" s="25" t="s">
        <v>154</v>
      </c>
      <c r="B49">
        <v>1.03</v>
      </c>
      <c r="C49" s="127">
        <v>1.03</v>
      </c>
      <c r="D49">
        <v>-0.06</v>
      </c>
      <c r="E49">
        <v>-0.04</v>
      </c>
      <c r="G49" s="26"/>
      <c r="H49" s="26"/>
      <c r="J49" s="26"/>
    </row>
    <row r="50" spans="1:10" ht="15.75">
      <c r="A50" s="21" t="s">
        <v>155</v>
      </c>
      <c r="B50" s="26"/>
      <c r="C50" s="26"/>
      <c r="D50" s="26"/>
      <c r="E50" s="19"/>
      <c r="G50" s="26">
        <v>0.84</v>
      </c>
      <c r="H50" s="26">
        <v>0.85</v>
      </c>
      <c r="I50" s="20">
        <v>0.81</v>
      </c>
      <c r="J50">
        <v>0.81</v>
      </c>
    </row>
    <row r="51" spans="1:10" ht="15.75">
      <c r="A51" s="21" t="s">
        <v>156</v>
      </c>
      <c r="B51" s="26"/>
      <c r="C51" s="26"/>
      <c r="D51" s="26"/>
      <c r="E51" s="19"/>
      <c r="G51" s="26">
        <v>-0.17</v>
      </c>
      <c r="H51" s="26">
        <v>-0.17</v>
      </c>
      <c r="I51" s="20">
        <v>-0.19</v>
      </c>
      <c r="J51">
        <v>-0.18</v>
      </c>
    </row>
    <row r="52" spans="1:11" ht="15.75">
      <c r="A52" s="25" t="s">
        <v>157</v>
      </c>
      <c r="B52" s="26"/>
      <c r="C52" s="26"/>
      <c r="D52" s="26"/>
      <c r="E52" s="19"/>
      <c r="G52" s="26">
        <v>-1.06</v>
      </c>
      <c r="H52" s="26">
        <v>-1.07</v>
      </c>
      <c r="I52" s="20">
        <v>-1</v>
      </c>
      <c r="J52">
        <v>-0.99</v>
      </c>
      <c r="K52" s="20"/>
    </row>
    <row r="53" spans="1:10" s="79" customFormat="1" ht="15.75">
      <c r="A53" s="77" t="s">
        <v>139</v>
      </c>
      <c r="B53" s="84" t="s">
        <v>218</v>
      </c>
      <c r="C53" s="84" t="s">
        <v>218</v>
      </c>
      <c r="D53" s="84" t="s">
        <v>231</v>
      </c>
      <c r="E53" s="124" t="s">
        <v>232</v>
      </c>
      <c r="G53" s="84" t="s">
        <v>233</v>
      </c>
      <c r="H53" s="84" t="s">
        <v>233</v>
      </c>
      <c r="I53" s="84" t="s">
        <v>202</v>
      </c>
      <c r="J53" s="84" t="s">
        <v>202</v>
      </c>
    </row>
    <row r="54" spans="1:10" ht="15.75">
      <c r="A54" s="25" t="s">
        <v>2</v>
      </c>
      <c r="E54" s="19"/>
      <c r="G54" s="26"/>
      <c r="H54" s="26"/>
      <c r="J54" s="26"/>
    </row>
    <row r="55" spans="1:10" ht="15.75">
      <c r="A55" s="73" t="s">
        <v>162</v>
      </c>
      <c r="B55" s="27"/>
      <c r="C55" s="27"/>
      <c r="D55" s="26">
        <v>1.16</v>
      </c>
      <c r="E55" s="19">
        <v>1.14</v>
      </c>
      <c r="G55" s="26"/>
      <c r="H55" s="26"/>
      <c r="I55" s="26">
        <v>0.4</v>
      </c>
      <c r="J55" s="26">
        <v>0.397</v>
      </c>
    </row>
    <row r="56" spans="1:8" ht="15.75">
      <c r="A56" s="21" t="s">
        <v>2</v>
      </c>
      <c r="G56" s="26"/>
      <c r="H56" s="26"/>
    </row>
    <row r="57" spans="7:8" ht="15.75">
      <c r="G57" s="26"/>
      <c r="H57" s="26"/>
    </row>
    <row r="58" spans="1:10" s="79" customFormat="1" ht="15.75">
      <c r="A58" s="85" t="s">
        <v>163</v>
      </c>
      <c r="B58" s="87">
        <v>0.094</v>
      </c>
      <c r="C58" s="87">
        <v>0.107</v>
      </c>
      <c r="D58" s="87">
        <v>0.278</v>
      </c>
      <c r="E58" s="87">
        <v>0.28</v>
      </c>
      <c r="F58" s="87"/>
      <c r="G58" s="87">
        <v>0.071</v>
      </c>
      <c r="H58" s="87">
        <v>0.075</v>
      </c>
      <c r="I58" s="87">
        <v>0.146</v>
      </c>
      <c r="J58" s="87">
        <v>0.146</v>
      </c>
    </row>
    <row r="59" ht="15.75">
      <c r="A59" s="27"/>
    </row>
    <row r="60" spans="1:10" ht="16.5" thickBot="1">
      <c r="A60" s="88" t="s">
        <v>164</v>
      </c>
      <c r="B60" s="91"/>
      <c r="C60" s="90">
        <v>-61791</v>
      </c>
      <c r="D60" s="91"/>
      <c r="E60" s="128"/>
      <c r="F60" s="91"/>
      <c r="G60" s="91"/>
      <c r="H60" s="90">
        <v>-34805</v>
      </c>
      <c r="I60" s="91"/>
      <c r="J60" s="91"/>
    </row>
    <row r="61" ht="16.5" thickTop="1">
      <c r="A61" s="27"/>
    </row>
    <row r="62" ht="15.75">
      <c r="A62" s="25" t="s">
        <v>79</v>
      </c>
    </row>
    <row r="63" ht="15.75">
      <c r="A63" s="21" t="s">
        <v>166</v>
      </c>
    </row>
    <row r="64" ht="15.75">
      <c r="A64" s="21" t="s">
        <v>167</v>
      </c>
    </row>
    <row r="66" ht="15.75">
      <c r="A66" s="25" t="s">
        <v>184</v>
      </c>
    </row>
  </sheetData>
  <printOptions/>
  <pageMargins left="1" right="0" top="1" bottom="0.55" header="0.5" footer="0.5"/>
  <pageSetup horizontalDpi="300" verticalDpi="300" orientation="portrait" scale="65" r:id="rId1"/>
  <rowBreaks count="1" manualBreakCount="1">
    <brk id="6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66"/>
  <sheetViews>
    <sheetView showGridLines="0" zoomScale="75" zoomScaleNormal="75" workbookViewId="0" topLeftCell="A38">
      <selection activeCell="C66" sqref="C66"/>
    </sheetView>
  </sheetViews>
  <sheetFormatPr defaultColWidth="9.77734375" defaultRowHeight="15.75"/>
  <cols>
    <col min="1" max="1" width="29.77734375" style="0" customWidth="1"/>
    <col min="2" max="2" width="10.10546875" style="0" customWidth="1"/>
    <col min="5" max="5" width="9.77734375" style="20" customWidth="1"/>
    <col min="6" max="6" width="6.77734375" style="0" customWidth="1"/>
  </cols>
  <sheetData>
    <row r="1" spans="1:5" s="69" customFormat="1" ht="19.5">
      <c r="A1" s="67" t="s">
        <v>234</v>
      </c>
      <c r="B1" s="68"/>
      <c r="C1" s="68"/>
      <c r="D1" s="68"/>
      <c r="E1" s="118"/>
    </row>
    <row r="2" spans="1:5" s="69" customFormat="1" ht="19.5">
      <c r="A2" s="1" t="s">
        <v>235</v>
      </c>
      <c r="E2" s="119"/>
    </row>
    <row r="3" spans="1:5" s="69" customFormat="1" ht="19.5">
      <c r="A3" s="1" t="s">
        <v>118</v>
      </c>
      <c r="E3" s="119"/>
    </row>
    <row r="4" ht="20.25" thickBot="1">
      <c r="A4" s="1" t="s">
        <v>119</v>
      </c>
    </row>
    <row r="5" spans="1:10" ht="16.5" thickTop="1">
      <c r="A5" s="70"/>
      <c r="B5" s="71"/>
      <c r="C5" s="72" t="s">
        <v>84</v>
      </c>
      <c r="D5" s="71"/>
      <c r="E5" s="120"/>
      <c r="F5" s="70"/>
      <c r="G5" s="71"/>
      <c r="H5" s="72" t="s">
        <v>85</v>
      </c>
      <c r="I5" s="71"/>
      <c r="J5" s="71"/>
    </row>
    <row r="6" spans="1:10" ht="15.75">
      <c r="A6" s="21" t="s">
        <v>120</v>
      </c>
      <c r="B6" s="6"/>
      <c r="C6" s="7" t="s">
        <v>236</v>
      </c>
      <c r="D6" s="6"/>
      <c r="E6" s="121"/>
      <c r="F6" s="6"/>
      <c r="G6" s="6"/>
      <c r="H6" s="7" t="s">
        <v>237</v>
      </c>
      <c r="I6" s="6"/>
      <c r="J6" s="6"/>
    </row>
    <row r="7" spans="1:8" ht="15.75">
      <c r="A7" s="21" t="s">
        <v>123</v>
      </c>
      <c r="B7" s="6"/>
      <c r="C7" s="97" t="s">
        <v>238</v>
      </c>
      <c r="E7" s="121"/>
      <c r="H7" s="98" t="s">
        <v>239</v>
      </c>
    </row>
    <row r="8" spans="1:8" ht="15.75">
      <c r="A8" s="21"/>
      <c r="C8" s="21" t="s">
        <v>2</v>
      </c>
      <c r="H8" s="21"/>
    </row>
    <row r="9" spans="2:10" ht="15.75">
      <c r="B9" s="12" t="s">
        <v>126</v>
      </c>
      <c r="C9" s="12" t="s">
        <v>127</v>
      </c>
      <c r="D9" s="12" t="s">
        <v>128</v>
      </c>
      <c r="E9" s="12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0" ht="15.75">
      <c r="A10" s="73" t="s">
        <v>130</v>
      </c>
      <c r="B10" s="75" t="s">
        <v>133</v>
      </c>
      <c r="C10" s="75">
        <v>0.32</v>
      </c>
      <c r="D10" s="26">
        <v>0.17</v>
      </c>
      <c r="E10" s="123">
        <v>0.34</v>
      </c>
      <c r="G10" s="75" t="s">
        <v>133</v>
      </c>
      <c r="H10" s="26">
        <v>0.25</v>
      </c>
      <c r="I10" s="26">
        <v>-0.12</v>
      </c>
      <c r="J10" s="75">
        <v>0.12</v>
      </c>
    </row>
    <row r="11" spans="3:10" ht="15.75">
      <c r="C11" s="26"/>
      <c r="E11" s="19"/>
      <c r="G11" s="26"/>
      <c r="H11" s="26"/>
      <c r="J11" s="26"/>
    </row>
    <row r="12" spans="1:10" ht="15.75">
      <c r="A12" s="14" t="s">
        <v>131</v>
      </c>
      <c r="C12" s="26"/>
      <c r="E12" s="19"/>
      <c r="G12" s="26"/>
      <c r="H12" s="26"/>
      <c r="J12" s="26"/>
    </row>
    <row r="13" spans="1:10" ht="15.75">
      <c r="A13" s="74" t="s">
        <v>132</v>
      </c>
      <c r="B13" s="27"/>
      <c r="C13">
        <v>-0.18</v>
      </c>
      <c r="D13" s="27"/>
      <c r="E13" s="20">
        <v>-0.0562</v>
      </c>
      <c r="G13" s="26"/>
      <c r="H13" s="26">
        <v>-0.2316</v>
      </c>
      <c r="J13" s="75">
        <v>-0.17</v>
      </c>
    </row>
    <row r="14" spans="1:10" ht="15.75">
      <c r="A14" s="74" t="s">
        <v>134</v>
      </c>
      <c r="B14" s="26"/>
      <c r="C14" s="75" t="s">
        <v>133</v>
      </c>
      <c r="D14" s="26"/>
      <c r="E14" s="123" t="s">
        <v>133</v>
      </c>
      <c r="G14" s="26"/>
      <c r="H14" s="123" t="s">
        <v>133</v>
      </c>
      <c r="J14" s="75" t="s">
        <v>133</v>
      </c>
    </row>
    <row r="15" spans="1:10" ht="15.75">
      <c r="A15" s="74" t="s">
        <v>135</v>
      </c>
      <c r="B15" s="26"/>
      <c r="C15" s="26">
        <v>-0.151</v>
      </c>
      <c r="D15" s="26"/>
      <c r="E15" s="123" t="s">
        <v>133</v>
      </c>
      <c r="G15" s="26"/>
      <c r="H15" s="123">
        <v>-0.301</v>
      </c>
      <c r="J15" s="123">
        <v>-0.19</v>
      </c>
    </row>
    <row r="16" spans="1:10" ht="15.75">
      <c r="A16" s="74" t="s">
        <v>136</v>
      </c>
      <c r="B16" s="26"/>
      <c r="C16" s="26">
        <v>-0.3449</v>
      </c>
      <c r="D16" s="26"/>
      <c r="E16" s="20">
        <v>-0.298</v>
      </c>
      <c r="G16" s="26"/>
      <c r="H16" s="26"/>
      <c r="J16" s="26"/>
    </row>
    <row r="17" spans="2:10" ht="15.75">
      <c r="B17" s="26"/>
      <c r="C17" s="26"/>
      <c r="D17" s="26"/>
      <c r="E17" s="19"/>
      <c r="G17" s="26"/>
      <c r="H17" s="26"/>
      <c r="J17" s="26"/>
    </row>
    <row r="18" spans="1:10" ht="15.75">
      <c r="A18" s="25" t="s">
        <v>2</v>
      </c>
      <c r="B18" s="26"/>
      <c r="C18" s="26"/>
      <c r="D18" s="26"/>
      <c r="E18" s="19"/>
      <c r="G18" s="26"/>
      <c r="H18" s="26"/>
      <c r="J18" s="26"/>
    </row>
    <row r="19" spans="1:10" ht="15.75">
      <c r="A19" s="4" t="s">
        <v>137</v>
      </c>
      <c r="B19" s="26"/>
      <c r="C19" s="26"/>
      <c r="D19" s="26"/>
      <c r="E19" s="19"/>
      <c r="G19" s="26"/>
      <c r="H19" s="26"/>
      <c r="J19" s="26"/>
    </row>
    <row r="20" spans="1:10" ht="15.75">
      <c r="A20" s="73" t="s">
        <v>138</v>
      </c>
      <c r="B20" s="26"/>
      <c r="C20" s="26"/>
      <c r="D20" s="26"/>
      <c r="E20" s="19"/>
      <c r="G20" s="26"/>
      <c r="H20" s="26"/>
      <c r="J20" s="26"/>
    </row>
    <row r="21" spans="1:10" ht="15.75">
      <c r="A21" s="25" t="s">
        <v>16</v>
      </c>
      <c r="B21" s="26"/>
      <c r="C21" s="26"/>
      <c r="D21" s="26">
        <v>-0.07</v>
      </c>
      <c r="E21" s="19">
        <v>-0.19</v>
      </c>
      <c r="G21" s="26"/>
      <c r="H21" s="26"/>
      <c r="I21" s="20">
        <v>-0.46</v>
      </c>
      <c r="J21" s="20">
        <v>-0.52</v>
      </c>
    </row>
    <row r="22" spans="1:10" ht="15.75">
      <c r="A22" s="25" t="s">
        <v>53</v>
      </c>
      <c r="B22" s="26"/>
      <c r="C22" s="26"/>
      <c r="D22" s="26">
        <v>0.7</v>
      </c>
      <c r="E22" s="19">
        <v>0.65</v>
      </c>
      <c r="G22" s="26"/>
      <c r="H22" s="26"/>
      <c r="I22" s="20">
        <v>0.12</v>
      </c>
      <c r="J22" s="20">
        <v>0.1</v>
      </c>
    </row>
    <row r="23" spans="1:10" ht="15.75">
      <c r="A23" s="25" t="s">
        <v>55</v>
      </c>
      <c r="B23" s="26"/>
      <c r="C23" s="26"/>
      <c r="D23" s="26">
        <v>0.48</v>
      </c>
      <c r="E23" s="19">
        <v>0.47</v>
      </c>
      <c r="G23" s="26"/>
      <c r="H23" s="26"/>
      <c r="I23" s="20">
        <v>0.14</v>
      </c>
      <c r="J23" s="20">
        <v>0.14</v>
      </c>
    </row>
    <row r="24" spans="1:10" ht="15.75">
      <c r="A24" s="25" t="s">
        <v>109</v>
      </c>
      <c r="B24" s="26"/>
      <c r="C24" s="26"/>
      <c r="D24" s="26">
        <v>0.04</v>
      </c>
      <c r="E24" s="19">
        <v>0.05</v>
      </c>
      <c r="G24" s="26"/>
      <c r="H24" s="26"/>
      <c r="I24" s="19">
        <v>-0.02</v>
      </c>
      <c r="J24" s="19">
        <v>0</v>
      </c>
    </row>
    <row r="25" spans="1:10" ht="15.75">
      <c r="A25" s="25" t="s">
        <v>240</v>
      </c>
      <c r="B25" s="26"/>
      <c r="C25" s="26"/>
      <c r="D25" s="26">
        <v>-0.46</v>
      </c>
      <c r="E25" s="19">
        <v>-0.4</v>
      </c>
      <c r="G25" s="26"/>
      <c r="H25" s="26"/>
      <c r="I25" s="20">
        <v>-0.24</v>
      </c>
      <c r="J25" s="20">
        <v>-0.16</v>
      </c>
    </row>
    <row r="26" spans="1:10" ht="15.75">
      <c r="A26" s="25" t="s">
        <v>44</v>
      </c>
      <c r="B26" s="26"/>
      <c r="C26" s="26"/>
      <c r="D26" s="26">
        <v>-1.13</v>
      </c>
      <c r="E26" s="19">
        <v>-1.06</v>
      </c>
      <c r="G26" s="26"/>
      <c r="H26" s="26"/>
      <c r="I26" s="20">
        <v>-0.02</v>
      </c>
      <c r="J26" s="20">
        <v>0.02</v>
      </c>
    </row>
    <row r="27" spans="1:10" ht="15.75">
      <c r="A27" s="25" t="s">
        <v>96</v>
      </c>
      <c r="B27" s="26"/>
      <c r="C27" s="26"/>
      <c r="D27" s="99" t="s">
        <v>193</v>
      </c>
      <c r="E27" s="100" t="s">
        <v>193</v>
      </c>
      <c r="G27" s="26"/>
      <c r="H27" s="26"/>
      <c r="I27" s="100" t="s">
        <v>193</v>
      </c>
      <c r="J27" s="100" t="s">
        <v>193</v>
      </c>
    </row>
    <row r="28" spans="1:10" s="79" customFormat="1" ht="15.75">
      <c r="A28" s="77" t="s">
        <v>139</v>
      </c>
      <c r="B28" s="80"/>
      <c r="C28" s="80"/>
      <c r="D28" s="78" t="s">
        <v>241</v>
      </c>
      <c r="E28" s="124" t="s">
        <v>242</v>
      </c>
      <c r="G28" s="80"/>
      <c r="H28" s="80"/>
      <c r="I28" s="78" t="s">
        <v>150</v>
      </c>
      <c r="J28" s="78" t="s">
        <v>150</v>
      </c>
    </row>
    <row r="29" spans="2:10" ht="15.75">
      <c r="B29" s="26"/>
      <c r="C29" s="26"/>
      <c r="D29" s="26"/>
      <c r="E29" s="19"/>
      <c r="G29" s="26"/>
      <c r="H29" s="26"/>
      <c r="J29" s="26"/>
    </row>
    <row r="30" spans="1:10" ht="15.75">
      <c r="A30" s="73" t="s">
        <v>143</v>
      </c>
      <c r="B30" s="26"/>
      <c r="C30" s="26"/>
      <c r="D30" s="26"/>
      <c r="E30" s="19"/>
      <c r="G30" s="26"/>
      <c r="H30" s="26"/>
      <c r="J30" s="26"/>
    </row>
    <row r="31" spans="1:10" ht="15.75">
      <c r="A31" s="21" t="s">
        <v>195</v>
      </c>
      <c r="B31" s="26"/>
      <c r="C31" s="26"/>
      <c r="D31" s="26"/>
      <c r="E31" s="19"/>
      <c r="G31" s="26"/>
      <c r="H31" s="26"/>
      <c r="I31" s="20">
        <v>-0.98</v>
      </c>
      <c r="J31" s="20">
        <v>-0.95</v>
      </c>
    </row>
    <row r="32" spans="1:10" ht="15.75">
      <c r="A32" s="21" t="s">
        <v>102</v>
      </c>
      <c r="B32" s="26"/>
      <c r="C32" s="26"/>
      <c r="D32" s="26"/>
      <c r="E32" s="19"/>
      <c r="G32" s="26"/>
      <c r="H32" s="26"/>
      <c r="I32" s="20">
        <v>0.24</v>
      </c>
      <c r="J32" s="20">
        <v>0.19</v>
      </c>
    </row>
    <row r="33" spans="1:10" ht="15.75">
      <c r="A33" s="21" t="s">
        <v>103</v>
      </c>
      <c r="B33" s="26"/>
      <c r="C33" s="26"/>
      <c r="D33" s="26"/>
      <c r="E33" s="19"/>
      <c r="G33" s="26"/>
      <c r="H33" s="26"/>
      <c r="I33" s="19">
        <v>-0.08</v>
      </c>
      <c r="J33" s="19">
        <v>-0.03</v>
      </c>
    </row>
    <row r="34" spans="1:10" ht="15.75">
      <c r="A34" s="21" t="s">
        <v>144</v>
      </c>
      <c r="C34" s="26"/>
      <c r="E34" s="19"/>
      <c r="G34" s="26"/>
      <c r="H34" s="26"/>
      <c r="I34" s="20">
        <v>-0.29</v>
      </c>
      <c r="J34" s="20">
        <v>-0.24</v>
      </c>
    </row>
    <row r="35" spans="1:10" ht="15.75">
      <c r="A35" s="21" t="s">
        <v>105</v>
      </c>
      <c r="B35" s="26"/>
      <c r="C35" s="26"/>
      <c r="D35" s="26"/>
      <c r="E35" s="19"/>
      <c r="G35" s="26"/>
      <c r="H35" s="19"/>
      <c r="I35" s="19">
        <v>-0.33</v>
      </c>
      <c r="J35" s="19">
        <v>-0.26</v>
      </c>
    </row>
    <row r="36" spans="1:10" ht="15.75">
      <c r="A36" s="21" t="s">
        <v>106</v>
      </c>
      <c r="B36" s="26"/>
      <c r="C36" s="26"/>
      <c r="D36" s="26"/>
      <c r="E36" s="19"/>
      <c r="G36" s="26"/>
      <c r="H36" s="26"/>
      <c r="I36" s="19">
        <v>-0.24</v>
      </c>
      <c r="J36" s="19">
        <v>-0.2</v>
      </c>
    </row>
    <row r="37" spans="1:10" ht="15.75">
      <c r="A37" s="21" t="s">
        <v>107</v>
      </c>
      <c r="B37" s="26"/>
      <c r="C37" s="26"/>
      <c r="D37" s="26"/>
      <c r="E37" s="19"/>
      <c r="G37" s="26"/>
      <c r="H37" s="26"/>
      <c r="I37" s="20">
        <v>-0.21</v>
      </c>
      <c r="J37" s="20">
        <v>-0.17</v>
      </c>
    </row>
    <row r="38" spans="1:10" s="79" customFormat="1" ht="15.75">
      <c r="A38" s="77" t="s">
        <v>139</v>
      </c>
      <c r="B38" s="80"/>
      <c r="C38" s="80"/>
      <c r="D38" s="80"/>
      <c r="E38" s="125"/>
      <c r="G38" s="80"/>
      <c r="H38" s="80"/>
      <c r="I38" s="93" t="s">
        <v>207</v>
      </c>
      <c r="J38" s="93" t="s">
        <v>194</v>
      </c>
    </row>
    <row r="39" spans="2:10" ht="15.75">
      <c r="B39" s="26"/>
      <c r="C39" s="26"/>
      <c r="D39" s="26"/>
      <c r="E39" s="19"/>
      <c r="G39" s="26"/>
      <c r="H39" s="26"/>
      <c r="I39" s="20"/>
      <c r="J39" s="19"/>
    </row>
    <row r="40" spans="1:10" ht="15.75">
      <c r="A40" s="73" t="s">
        <v>147</v>
      </c>
      <c r="B40" s="26"/>
      <c r="C40" s="26"/>
      <c r="D40" s="26"/>
      <c r="E40" s="19"/>
      <c r="G40" s="26"/>
      <c r="H40" s="26"/>
      <c r="I40" s="20"/>
      <c r="J40" s="19"/>
    </row>
    <row r="41" spans="1:10" ht="15.75">
      <c r="A41" s="25" t="s">
        <v>148</v>
      </c>
      <c r="C41" s="26"/>
      <c r="D41">
        <v>-0.01</v>
      </c>
      <c r="E41" s="20">
        <v>-0.02</v>
      </c>
      <c r="G41" s="26"/>
      <c r="H41" s="26"/>
      <c r="I41" s="123">
        <v>0</v>
      </c>
      <c r="J41" s="20">
        <v>-0.01</v>
      </c>
    </row>
    <row r="42" spans="1:10" ht="15.75">
      <c r="A42" s="25" t="s">
        <v>99</v>
      </c>
      <c r="C42" s="26"/>
      <c r="D42">
        <v>0.11</v>
      </c>
      <c r="E42" s="20">
        <v>0.15</v>
      </c>
      <c r="G42" s="26"/>
      <c r="H42" s="26"/>
      <c r="I42" s="123">
        <v>0.08</v>
      </c>
      <c r="J42" s="20">
        <v>0.11</v>
      </c>
    </row>
    <row r="43" spans="1:10" ht="15.75">
      <c r="A43" s="25" t="s">
        <v>96</v>
      </c>
      <c r="C43" s="26"/>
      <c r="D43" s="99" t="s">
        <v>193</v>
      </c>
      <c r="E43" s="100" t="s">
        <v>193</v>
      </c>
      <c r="G43" s="26"/>
      <c r="H43" s="26"/>
      <c r="I43" s="100" t="s">
        <v>193</v>
      </c>
      <c r="J43" s="100" t="s">
        <v>193</v>
      </c>
    </row>
    <row r="44" spans="1:10" s="79" customFormat="1" ht="15.75">
      <c r="A44" s="77" t="s">
        <v>139</v>
      </c>
      <c r="C44" s="80"/>
      <c r="D44" s="94" t="s">
        <v>197</v>
      </c>
      <c r="E44" s="93" t="s">
        <v>197</v>
      </c>
      <c r="G44" s="80"/>
      <c r="H44" s="80"/>
      <c r="I44" s="93" t="s">
        <v>198</v>
      </c>
      <c r="J44" s="93" t="s">
        <v>198</v>
      </c>
    </row>
    <row r="45" spans="3:10" ht="15.75">
      <c r="C45" s="26"/>
      <c r="E45" s="19"/>
      <c r="G45" s="26"/>
      <c r="H45" s="26"/>
      <c r="J45" s="26"/>
    </row>
    <row r="46" spans="1:10" ht="15.75">
      <c r="A46" s="74" t="s">
        <v>151</v>
      </c>
      <c r="C46" s="26"/>
      <c r="E46" s="19"/>
      <c r="G46" s="26"/>
      <c r="H46" s="26"/>
      <c r="J46" s="26"/>
    </row>
    <row r="47" spans="1:10" ht="15.75">
      <c r="A47" s="25" t="s">
        <v>152</v>
      </c>
      <c r="B47" s="26">
        <v>-1.34</v>
      </c>
      <c r="C47" s="26">
        <v>-1.34</v>
      </c>
      <c r="D47" s="26">
        <v>-1.28</v>
      </c>
      <c r="E47" s="19">
        <v>-1.28</v>
      </c>
      <c r="G47" s="26"/>
      <c r="H47" s="26"/>
      <c r="J47" s="26"/>
    </row>
    <row r="48" spans="1:10" ht="15.75">
      <c r="A48" s="25" t="s">
        <v>153</v>
      </c>
      <c r="B48" s="26">
        <v>0.74</v>
      </c>
      <c r="C48" s="26">
        <v>0.74</v>
      </c>
      <c r="D48" s="26">
        <v>0.74</v>
      </c>
      <c r="E48" s="19">
        <v>0.74</v>
      </c>
      <c r="G48" s="26"/>
      <c r="H48" s="26"/>
      <c r="J48" s="26"/>
    </row>
    <row r="49" spans="1:10" ht="15.75">
      <c r="A49" s="25" t="s">
        <v>154</v>
      </c>
      <c r="B49" s="26">
        <v>1.05</v>
      </c>
      <c r="C49" s="127">
        <v>1.05</v>
      </c>
      <c r="D49" s="26">
        <v>0.94</v>
      </c>
      <c r="E49" s="19">
        <v>0.95</v>
      </c>
      <c r="G49" s="26"/>
      <c r="H49" s="26"/>
      <c r="J49" s="26"/>
    </row>
    <row r="50" spans="1:10" ht="15.75">
      <c r="A50" s="21" t="s">
        <v>155</v>
      </c>
      <c r="B50" s="26"/>
      <c r="C50" s="26"/>
      <c r="D50" s="26"/>
      <c r="E50" s="19"/>
      <c r="G50" s="26">
        <v>1.02</v>
      </c>
      <c r="H50" s="26">
        <v>1.02</v>
      </c>
      <c r="I50">
        <v>1.03</v>
      </c>
      <c r="J50">
        <v>1.02</v>
      </c>
    </row>
    <row r="51" spans="1:10" ht="15.75">
      <c r="A51" s="21" t="s">
        <v>156</v>
      </c>
      <c r="B51" s="26"/>
      <c r="C51" s="26"/>
      <c r="D51" s="26"/>
      <c r="E51" s="19"/>
      <c r="G51" s="26">
        <v>-0.1</v>
      </c>
      <c r="H51" s="26">
        <v>-0.1</v>
      </c>
      <c r="I51">
        <v>-0.1</v>
      </c>
      <c r="J51">
        <v>-0.1</v>
      </c>
    </row>
    <row r="52" spans="1:10" ht="15.75">
      <c r="A52" s="25" t="s">
        <v>157</v>
      </c>
      <c r="B52" s="26"/>
      <c r="C52" s="26"/>
      <c r="D52" s="26"/>
      <c r="E52" s="19"/>
      <c r="G52" s="26">
        <v>-1.39</v>
      </c>
      <c r="H52" s="26">
        <v>-1.39</v>
      </c>
      <c r="I52" s="26">
        <v>-1.4</v>
      </c>
      <c r="J52" s="26">
        <v>-1.4</v>
      </c>
    </row>
    <row r="53" spans="1:10" s="79" customFormat="1" ht="15.75">
      <c r="A53" s="77" t="s">
        <v>139</v>
      </c>
      <c r="B53" s="84" t="s">
        <v>243</v>
      </c>
      <c r="C53" s="84" t="s">
        <v>243</v>
      </c>
      <c r="D53" s="84" t="s">
        <v>158</v>
      </c>
      <c r="E53" s="124" t="s">
        <v>158</v>
      </c>
      <c r="G53" s="84" t="s">
        <v>158</v>
      </c>
      <c r="H53" s="84" t="s">
        <v>158</v>
      </c>
      <c r="I53" s="84" t="s">
        <v>218</v>
      </c>
      <c r="J53" s="84" t="s">
        <v>158</v>
      </c>
    </row>
    <row r="54" spans="1:10" ht="15.75">
      <c r="A54" s="25" t="s">
        <v>2</v>
      </c>
      <c r="E54" s="19"/>
      <c r="G54" s="26"/>
      <c r="H54" s="26"/>
      <c r="J54" s="26"/>
    </row>
    <row r="55" spans="1:10" ht="15.75">
      <c r="A55" s="73" t="s">
        <v>162</v>
      </c>
      <c r="B55" s="27"/>
      <c r="C55" s="27"/>
      <c r="D55" s="26">
        <v>0.046</v>
      </c>
      <c r="E55" s="19">
        <v>0.043</v>
      </c>
      <c r="G55" s="26"/>
      <c r="H55" s="26"/>
      <c r="I55" s="26">
        <v>0.018</v>
      </c>
      <c r="J55" s="26">
        <v>0.017</v>
      </c>
    </row>
    <row r="56" spans="1:8" ht="15.75">
      <c r="A56" s="21" t="s">
        <v>2</v>
      </c>
      <c r="G56" s="26"/>
      <c r="H56" s="26"/>
    </row>
    <row r="57" spans="7:8" ht="15.75">
      <c r="G57" s="26"/>
      <c r="H57" s="26"/>
    </row>
    <row r="58" spans="1:10" s="79" customFormat="1" ht="15.75">
      <c r="A58" s="85" t="s">
        <v>163</v>
      </c>
      <c r="B58" s="87">
        <v>0.095</v>
      </c>
      <c r="C58" s="87">
        <v>0.105</v>
      </c>
      <c r="D58" s="87">
        <v>0.134</v>
      </c>
      <c r="E58" s="87">
        <v>0.137</v>
      </c>
      <c r="F58" s="87"/>
      <c r="G58" s="87">
        <v>0.086</v>
      </c>
      <c r="H58" s="87">
        <v>0.091</v>
      </c>
      <c r="I58" s="87">
        <v>0.099</v>
      </c>
      <c r="J58" s="87">
        <v>0.101</v>
      </c>
    </row>
    <row r="59" ht="15.75">
      <c r="A59" s="27"/>
    </row>
    <row r="60" spans="1:10" ht="16.5" thickBot="1">
      <c r="A60" s="88" t="s">
        <v>164</v>
      </c>
      <c r="B60" s="91"/>
      <c r="C60" s="90">
        <v>-302261</v>
      </c>
      <c r="D60" s="91"/>
      <c r="E60" s="128"/>
      <c r="F60" s="91"/>
      <c r="G60" s="91"/>
      <c r="H60" s="90">
        <v>-133542</v>
      </c>
      <c r="I60" s="91"/>
      <c r="J60" s="91"/>
    </row>
    <row r="61" ht="16.5" thickTop="1">
      <c r="A61" s="27"/>
    </row>
    <row r="62" ht="15.75">
      <c r="A62" s="25" t="s">
        <v>79</v>
      </c>
    </row>
    <row r="63" ht="15.75">
      <c r="A63" s="21" t="s">
        <v>166</v>
      </c>
    </row>
    <row r="64" ht="15.75">
      <c r="A64" s="21" t="s">
        <v>167</v>
      </c>
    </row>
    <row r="66" ht="15.75">
      <c r="A66" s="25" t="s">
        <v>184</v>
      </c>
    </row>
  </sheetData>
  <printOptions/>
  <pageMargins left="1" right="0" top="1" bottom="0.55" header="0.5" footer="0.5"/>
  <pageSetup horizontalDpi="300" verticalDpi="300" orientation="portrait" scale="65" r:id="rId1"/>
  <rowBreaks count="1" manualBreakCount="1">
    <brk id="6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24">
      <selection activeCell="I49" sqref="I49"/>
    </sheetView>
  </sheetViews>
  <sheetFormatPr defaultColWidth="8.88671875" defaultRowHeight="15.75"/>
  <cols>
    <col min="2" max="2" width="14.3359375" style="0" customWidth="1"/>
  </cols>
  <sheetData>
    <row r="1" ht="15.75">
      <c r="A1" s="18" t="s">
        <v>244</v>
      </c>
    </row>
    <row r="2" ht="15.75">
      <c r="A2" s="18" t="s">
        <v>245</v>
      </c>
    </row>
    <row r="4" spans="1:9" ht="15.75">
      <c r="A4" t="s">
        <v>246</v>
      </c>
      <c r="C4" t="s">
        <v>247</v>
      </c>
      <c r="E4" t="s">
        <v>248</v>
      </c>
      <c r="G4" t="s">
        <v>249</v>
      </c>
      <c r="I4" t="s">
        <v>250</v>
      </c>
    </row>
    <row r="5" spans="1:9" ht="15.75">
      <c r="A5" t="s">
        <v>251</v>
      </c>
      <c r="C5" t="s">
        <v>252</v>
      </c>
      <c r="E5" t="s">
        <v>253</v>
      </c>
      <c r="G5" t="s">
        <v>253</v>
      </c>
      <c r="I5" t="s">
        <v>254</v>
      </c>
    </row>
    <row r="6" spans="5:9" ht="18">
      <c r="E6" t="s">
        <v>255</v>
      </c>
      <c r="G6" t="s">
        <v>278</v>
      </c>
      <c r="I6" t="s">
        <v>256</v>
      </c>
    </row>
    <row r="7" ht="15.75">
      <c r="I7" t="s">
        <v>257</v>
      </c>
    </row>
    <row r="8" spans="1:10" ht="16.5" thickBot="1">
      <c r="A8" s="129"/>
      <c r="B8" s="129"/>
      <c r="C8" s="129"/>
      <c r="D8" s="129"/>
      <c r="E8" s="129"/>
      <c r="F8" s="129"/>
      <c r="G8" s="129"/>
      <c r="H8" s="129"/>
      <c r="I8" s="129"/>
      <c r="J8" s="129"/>
    </row>
    <row r="9" ht="16.5" thickTop="1"/>
    <row r="10" spans="1:9" ht="15.75">
      <c r="A10" t="s">
        <v>258</v>
      </c>
      <c r="C10" s="130">
        <v>0.038</v>
      </c>
      <c r="E10" s="131">
        <v>634647</v>
      </c>
      <c r="G10" s="131">
        <v>139112</v>
      </c>
      <c r="I10">
        <v>92</v>
      </c>
    </row>
    <row r="11" spans="3:7" ht="15.75">
      <c r="C11" s="130"/>
      <c r="E11" s="131"/>
      <c r="G11" s="131"/>
    </row>
    <row r="12" spans="1:9" ht="15.75">
      <c r="A12" t="s">
        <v>259</v>
      </c>
      <c r="C12" s="130">
        <v>0.05</v>
      </c>
      <c r="E12" s="131">
        <v>7234962</v>
      </c>
      <c r="G12" s="131">
        <v>1611093</v>
      </c>
      <c r="I12">
        <v>96</v>
      </c>
    </row>
    <row r="13" spans="3:7" ht="15.75">
      <c r="C13" s="130"/>
      <c r="E13" s="131"/>
      <c r="G13" s="131"/>
    </row>
    <row r="14" spans="1:9" ht="15.75">
      <c r="A14" t="s">
        <v>260</v>
      </c>
      <c r="C14" s="130">
        <v>0.005</v>
      </c>
      <c r="E14" s="131">
        <v>912554</v>
      </c>
      <c r="G14" s="131">
        <v>204932</v>
      </c>
      <c r="I14">
        <v>97</v>
      </c>
    </row>
    <row r="15" spans="3:7" ht="15.75">
      <c r="C15" s="130"/>
      <c r="E15" s="131"/>
      <c r="G15" s="131"/>
    </row>
    <row r="16" spans="1:9" ht="15.75">
      <c r="A16" t="s">
        <v>261</v>
      </c>
      <c r="C16" s="130">
        <v>0.02</v>
      </c>
      <c r="E16" s="131">
        <v>176287</v>
      </c>
      <c r="G16" s="131">
        <v>35706</v>
      </c>
      <c r="I16">
        <v>95</v>
      </c>
    </row>
    <row r="17" spans="3:7" ht="15.75">
      <c r="C17" s="130"/>
      <c r="E17" s="131"/>
      <c r="G17" s="131"/>
    </row>
    <row r="18" spans="1:9" ht="15.75">
      <c r="A18" t="s">
        <v>262</v>
      </c>
      <c r="C18" s="130">
        <v>0.016</v>
      </c>
      <c r="E18" s="131">
        <v>182593</v>
      </c>
      <c r="G18" s="131">
        <v>41954</v>
      </c>
      <c r="I18">
        <v>90</v>
      </c>
    </row>
    <row r="19" spans="3:7" ht="15.75">
      <c r="C19" s="130"/>
      <c r="E19" s="131"/>
      <c r="G19" s="131"/>
    </row>
    <row r="20" spans="1:9" ht="15.75">
      <c r="A20" t="s">
        <v>263</v>
      </c>
      <c r="C20" s="130">
        <v>0.02</v>
      </c>
      <c r="E20" s="131">
        <v>347892</v>
      </c>
      <c r="G20" s="131">
        <v>62120</v>
      </c>
      <c r="I20">
        <v>98</v>
      </c>
    </row>
    <row r="21" spans="3:7" ht="15.75">
      <c r="C21" s="130"/>
      <c r="E21" s="131"/>
      <c r="G21" s="131"/>
    </row>
    <row r="22" spans="1:9" ht="15.75">
      <c r="A22" t="s">
        <v>264</v>
      </c>
      <c r="C22" s="130">
        <v>0.05</v>
      </c>
      <c r="E22" s="131">
        <v>1651506</v>
      </c>
      <c r="G22" s="131">
        <v>357846</v>
      </c>
      <c r="I22">
        <v>96</v>
      </c>
    </row>
    <row r="23" spans="3:7" ht="15.75">
      <c r="C23" s="130"/>
      <c r="E23" s="131"/>
      <c r="G23" s="131"/>
    </row>
    <row r="24" spans="1:9" ht="15.75">
      <c r="A24" t="s">
        <v>265</v>
      </c>
      <c r="C24" s="130">
        <v>0.05</v>
      </c>
      <c r="E24" s="131">
        <v>2260602</v>
      </c>
      <c r="G24" s="131">
        <v>501614</v>
      </c>
      <c r="I24">
        <v>96</v>
      </c>
    </row>
    <row r="25" spans="3:7" ht="15.75">
      <c r="C25" s="130"/>
      <c r="E25" s="131"/>
      <c r="G25" s="131"/>
    </row>
    <row r="26" spans="1:9" ht="15.75">
      <c r="A26" t="s">
        <v>266</v>
      </c>
      <c r="C26" s="130">
        <v>0.1</v>
      </c>
      <c r="E26" s="131">
        <v>2000685</v>
      </c>
      <c r="G26" s="131">
        <v>268285</v>
      </c>
      <c r="I26">
        <v>98</v>
      </c>
    </row>
    <row r="27" spans="3:7" ht="15.75">
      <c r="C27" s="130"/>
      <c r="E27" s="131"/>
      <c r="G27" s="131"/>
    </row>
    <row r="28" spans="1:9" ht="15.75">
      <c r="A28" t="s">
        <v>267</v>
      </c>
      <c r="C28" s="130">
        <v>0.02</v>
      </c>
      <c r="E28" s="131">
        <v>772251</v>
      </c>
      <c r="G28" s="131">
        <v>161246</v>
      </c>
      <c r="I28">
        <v>96</v>
      </c>
    </row>
    <row r="29" spans="3:7" ht="15.75">
      <c r="C29" s="130"/>
      <c r="E29" s="131"/>
      <c r="G29" s="131"/>
    </row>
    <row r="30" spans="1:9" ht="15.75">
      <c r="A30" t="s">
        <v>268</v>
      </c>
      <c r="C30" s="130">
        <v>0.01</v>
      </c>
      <c r="E30" s="131">
        <v>388080</v>
      </c>
      <c r="G30" s="131">
        <v>91081</v>
      </c>
      <c r="I30">
        <v>92</v>
      </c>
    </row>
    <row r="31" spans="3:7" ht="15.75">
      <c r="C31" s="130"/>
      <c r="E31" s="131"/>
      <c r="G31" s="131"/>
    </row>
    <row r="32" spans="1:10" ht="16.5" thickBot="1">
      <c r="A32" s="129" t="s">
        <v>269</v>
      </c>
      <c r="B32" s="129"/>
      <c r="C32" s="132">
        <v>0.012</v>
      </c>
      <c r="D32" s="129"/>
      <c r="E32" s="133">
        <v>485096</v>
      </c>
      <c r="F32" s="129"/>
      <c r="G32" s="133">
        <v>186475</v>
      </c>
      <c r="H32" s="129"/>
      <c r="I32" s="129">
        <v>96</v>
      </c>
      <c r="J32" s="129"/>
    </row>
    <row r="33" ht="16.5" thickTop="1"/>
    <row r="34" ht="15.75">
      <c r="A34" t="s">
        <v>270</v>
      </c>
    </row>
    <row r="35" ht="15.75">
      <c r="A35" t="s">
        <v>271</v>
      </c>
    </row>
    <row r="36" ht="15.75">
      <c r="A36" t="s">
        <v>272</v>
      </c>
    </row>
    <row r="37" ht="15.75">
      <c r="A37" t="s">
        <v>273</v>
      </c>
    </row>
    <row r="38" ht="15.75">
      <c r="A38" t="s">
        <v>274</v>
      </c>
    </row>
    <row r="39" ht="15.75">
      <c r="A39" t="s">
        <v>275</v>
      </c>
    </row>
    <row r="40" ht="15.75">
      <c r="A40" t="s">
        <v>276</v>
      </c>
    </row>
    <row r="42" ht="18">
      <c r="A42" s="134" t="s">
        <v>279</v>
      </c>
    </row>
    <row r="43" ht="15.75">
      <c r="A43" t="s">
        <v>277</v>
      </c>
    </row>
  </sheetData>
  <printOptions/>
  <pageMargins left="1.5" right="0.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56"/>
  <sheetViews>
    <sheetView showGridLines="0" workbookViewId="0" topLeftCell="A1">
      <selection activeCell="F6" sqref="F6:G7"/>
    </sheetView>
  </sheetViews>
  <sheetFormatPr defaultColWidth="6.77734375" defaultRowHeight="15.75"/>
  <cols>
    <col min="1" max="1" width="27.3359375" style="39" customWidth="1"/>
    <col min="2" max="2" width="2.77734375" style="39" customWidth="1"/>
    <col min="3" max="5" width="6.77734375" style="39" customWidth="1"/>
    <col min="6" max="6" width="8.21484375" style="39" customWidth="1"/>
    <col min="7" max="7" width="6.77734375" style="39" customWidth="1"/>
    <col min="8" max="8" width="3.88671875" style="39" customWidth="1"/>
    <col min="9" max="12" width="6.77734375" style="39" customWidth="1"/>
    <col min="13" max="13" width="7.6640625" style="39" customWidth="1"/>
    <col min="14" max="15" width="6.77734375" style="39" customWidth="1"/>
    <col min="16" max="20" width="3.77734375" style="39" customWidth="1"/>
    <col min="21" max="16384" width="6.77734375" style="39" customWidth="1"/>
  </cols>
  <sheetData>
    <row r="1" ht="18">
      <c r="A1" s="38" t="s">
        <v>83</v>
      </c>
    </row>
    <row r="3" ht="15.75" thickBot="1">
      <c r="D3" s="39" t="s">
        <v>2</v>
      </c>
    </row>
    <row r="4" spans="1:14" ht="15.75" thickTop="1">
      <c r="A4" s="40"/>
      <c r="B4" s="40"/>
      <c r="C4" s="41" t="s">
        <v>84</v>
      </c>
      <c r="D4" s="40"/>
      <c r="E4" s="40"/>
      <c r="F4" s="40"/>
      <c r="G4" s="40"/>
      <c r="H4" s="40"/>
      <c r="I4" s="40"/>
      <c r="J4" s="41" t="s">
        <v>85</v>
      </c>
      <c r="K4" s="40"/>
      <c r="L4" s="40"/>
      <c r="M4" s="40"/>
      <c r="N4" s="40"/>
    </row>
    <row r="6" spans="6:14" ht="15.75">
      <c r="F6" s="135" t="s">
        <v>10</v>
      </c>
      <c r="G6" s="136"/>
      <c r="M6" s="135" t="s">
        <v>10</v>
      </c>
      <c r="N6" s="136"/>
    </row>
    <row r="7" spans="1:15" ht="15">
      <c r="A7" s="43" t="s">
        <v>86</v>
      </c>
      <c r="B7" s="44"/>
      <c r="C7" s="45" t="s">
        <v>87</v>
      </c>
      <c r="D7" s="45" t="s">
        <v>88</v>
      </c>
      <c r="E7" s="45">
        <v>1990</v>
      </c>
      <c r="F7" s="42" t="s">
        <v>6</v>
      </c>
      <c r="G7" s="42" t="s">
        <v>7</v>
      </c>
      <c r="H7" s="46"/>
      <c r="I7" s="47"/>
      <c r="J7" s="45" t="s">
        <v>87</v>
      </c>
      <c r="K7" s="45" t="s">
        <v>88</v>
      </c>
      <c r="L7" s="45">
        <v>1990</v>
      </c>
      <c r="M7" s="42" t="s">
        <v>6</v>
      </c>
      <c r="N7" s="42" t="s">
        <v>7</v>
      </c>
      <c r="O7" s="48"/>
    </row>
    <row r="8" spans="1:15" ht="15">
      <c r="A8" s="43"/>
      <c r="B8" s="49"/>
      <c r="C8" s="50"/>
      <c r="D8" s="50"/>
      <c r="E8" s="50"/>
      <c r="F8" s="48"/>
      <c r="G8" s="48"/>
      <c r="H8" s="46"/>
      <c r="I8" s="47"/>
      <c r="J8" s="51"/>
      <c r="K8" s="51"/>
      <c r="L8" s="50"/>
      <c r="M8" s="48"/>
      <c r="N8" s="48"/>
      <c r="O8" s="48"/>
    </row>
    <row r="9" spans="1:15" ht="15">
      <c r="A9" s="43" t="s">
        <v>89</v>
      </c>
      <c r="C9" s="52">
        <v>0.11</v>
      </c>
      <c r="D9" s="52">
        <v>0.29</v>
      </c>
      <c r="E9" s="52">
        <v>0.59</v>
      </c>
      <c r="F9" s="46">
        <f>(D9-C9)*100</f>
        <v>18</v>
      </c>
      <c r="G9" s="46">
        <f>(E9-D9)*100</f>
        <v>30</v>
      </c>
      <c r="H9" s="46"/>
      <c r="I9" s="52"/>
      <c r="J9" s="52">
        <v>0.1</v>
      </c>
      <c r="K9" s="52">
        <v>0.27</v>
      </c>
      <c r="L9" s="52">
        <v>0.58</v>
      </c>
      <c r="M9" s="46">
        <f>(K9-J9)*100</f>
        <v>17</v>
      </c>
      <c r="N9" s="46">
        <f>(L9-K9)*100</f>
        <v>30.999999999999993</v>
      </c>
      <c r="O9" s="46"/>
    </row>
    <row r="10" spans="1:15" ht="15">
      <c r="A10" s="43" t="s">
        <v>90</v>
      </c>
      <c r="C10" s="52">
        <v>0.67</v>
      </c>
      <c r="D10" s="52">
        <v>0.47</v>
      </c>
      <c r="E10" s="52">
        <v>0.43</v>
      </c>
      <c r="F10" s="46">
        <f>(D10-C10)*100</f>
        <v>-20.000000000000007</v>
      </c>
      <c r="G10" s="46">
        <f>(E10-D10)*100</f>
        <v>-3.9999999999999982</v>
      </c>
      <c r="H10" s="46"/>
      <c r="I10" s="52"/>
      <c r="J10" s="52">
        <v>0.67</v>
      </c>
      <c r="K10" s="52">
        <v>0.49</v>
      </c>
      <c r="L10" s="52">
        <v>0.45</v>
      </c>
      <c r="M10" s="46">
        <f>(K10-J10)*100</f>
        <v>-18.000000000000004</v>
      </c>
      <c r="N10" s="46">
        <f>(L10-K10)*100</f>
        <v>-3.9999999999999982</v>
      </c>
      <c r="O10" s="46"/>
    </row>
    <row r="11" spans="1:20" ht="15">
      <c r="A11" s="43" t="s">
        <v>91</v>
      </c>
      <c r="C11" s="53">
        <v>58</v>
      </c>
      <c r="D11" s="53">
        <v>41</v>
      </c>
      <c r="E11" s="54" t="s">
        <v>92</v>
      </c>
      <c r="F11" s="46">
        <f>(D11-C11)</f>
        <v>-17</v>
      </c>
      <c r="G11" s="54" t="s">
        <v>92</v>
      </c>
      <c r="H11" s="46"/>
      <c r="I11" s="53"/>
      <c r="J11" s="53">
        <v>59</v>
      </c>
      <c r="K11" s="53">
        <v>42</v>
      </c>
      <c r="L11" s="54" t="s">
        <v>92</v>
      </c>
      <c r="M11" s="46">
        <f>(K11-J11)</f>
        <v>-17</v>
      </c>
      <c r="N11" s="54" t="s">
        <v>92</v>
      </c>
      <c r="O11" s="46"/>
      <c r="P11" s="53"/>
      <c r="Q11" s="53"/>
      <c r="R11" s="53"/>
      <c r="S11" s="53"/>
      <c r="T11" s="53"/>
    </row>
    <row r="12" spans="1:15" ht="15">
      <c r="A12" s="43" t="s">
        <v>93</v>
      </c>
      <c r="C12" s="52">
        <v>0.63</v>
      </c>
      <c r="D12" s="52">
        <v>0.67</v>
      </c>
      <c r="E12" s="52">
        <v>0.71</v>
      </c>
      <c r="F12" s="46">
        <f>(D12-C12)*100</f>
        <v>4.0000000000000036</v>
      </c>
      <c r="G12" s="46">
        <f>(E12-D12)*100</f>
        <v>3.9999999999999925</v>
      </c>
      <c r="H12" s="46"/>
      <c r="I12" s="52"/>
      <c r="J12" s="55" t="s">
        <v>2</v>
      </c>
      <c r="L12" s="52"/>
      <c r="M12" s="46" t="s">
        <v>2</v>
      </c>
      <c r="N12" s="46" t="s">
        <v>2</v>
      </c>
      <c r="O12" s="46"/>
    </row>
    <row r="15" ht="15">
      <c r="A15" s="43" t="s">
        <v>94</v>
      </c>
    </row>
    <row r="16" ht="15">
      <c r="A16" s="43" t="s">
        <v>2</v>
      </c>
    </row>
    <row r="17" ht="15">
      <c r="A17" s="43" t="s">
        <v>95</v>
      </c>
    </row>
    <row r="18" ht="15">
      <c r="A18" s="56" t="s">
        <v>92</v>
      </c>
    </row>
    <row r="19" spans="1:17" ht="15">
      <c r="A19" s="57" t="s">
        <v>16</v>
      </c>
      <c r="C19" s="138">
        <v>12.3</v>
      </c>
      <c r="D19" s="138">
        <v>5.4</v>
      </c>
      <c r="E19" s="59">
        <v>3.5</v>
      </c>
      <c r="F19" s="60">
        <f aca="true" t="shared" si="0" ref="F19:G24">D19-C19</f>
        <v>-6.9</v>
      </c>
      <c r="G19" s="60">
        <f t="shared" si="0"/>
        <v>-1.9000000000000004</v>
      </c>
      <c r="H19" s="138"/>
      <c r="I19" s="138"/>
      <c r="J19" s="138">
        <v>28.7</v>
      </c>
      <c r="K19" s="138">
        <v>13.7</v>
      </c>
      <c r="L19" s="59">
        <v>7.1</v>
      </c>
      <c r="M19" s="60">
        <f aca="true" t="shared" si="1" ref="M19:N24">K19-J19</f>
        <v>-15</v>
      </c>
      <c r="N19" s="60">
        <f t="shared" si="1"/>
        <v>-6.6</v>
      </c>
      <c r="O19" s="60"/>
      <c r="P19" s="60"/>
      <c r="Q19" s="60"/>
    </row>
    <row r="20" spans="1:17" ht="15">
      <c r="A20" s="57" t="s">
        <v>19</v>
      </c>
      <c r="C20" s="138">
        <v>5.9</v>
      </c>
      <c r="D20" s="138">
        <v>3.1</v>
      </c>
      <c r="E20" s="59">
        <v>1.6</v>
      </c>
      <c r="F20" s="60">
        <f t="shared" si="0"/>
        <v>-2.8000000000000003</v>
      </c>
      <c r="G20" s="60">
        <f t="shared" si="0"/>
        <v>-1.5</v>
      </c>
      <c r="H20" s="138"/>
      <c r="I20" s="138"/>
      <c r="J20" s="138">
        <v>11.5</v>
      </c>
      <c r="K20" s="138">
        <v>7.2</v>
      </c>
      <c r="L20" s="59">
        <v>2.7</v>
      </c>
      <c r="M20" s="60">
        <f t="shared" si="1"/>
        <v>-4.3</v>
      </c>
      <c r="N20" s="60">
        <f t="shared" si="1"/>
        <v>-4.5</v>
      </c>
      <c r="O20" s="60"/>
      <c r="P20" s="60"/>
      <c r="Q20" s="60"/>
    </row>
    <row r="21" spans="1:17" ht="15">
      <c r="A21" s="57" t="s">
        <v>22</v>
      </c>
      <c r="C21" s="138">
        <v>70.3</v>
      </c>
      <c r="D21" s="138">
        <v>65.2</v>
      </c>
      <c r="E21" s="59">
        <v>34.3</v>
      </c>
      <c r="F21" s="60">
        <f t="shared" si="0"/>
        <v>-5.099999999999994</v>
      </c>
      <c r="G21" s="60">
        <f t="shared" si="0"/>
        <v>-30.900000000000006</v>
      </c>
      <c r="H21" s="138"/>
      <c r="I21" s="138"/>
      <c r="J21" s="138">
        <v>55.2</v>
      </c>
      <c r="K21" s="138">
        <v>71.4</v>
      </c>
      <c r="L21" s="59">
        <v>73.3</v>
      </c>
      <c r="M21" s="60">
        <f t="shared" si="1"/>
        <v>16.200000000000003</v>
      </c>
      <c r="N21" s="60">
        <f t="shared" si="1"/>
        <v>1.8999999999999915</v>
      </c>
      <c r="O21" s="60"/>
      <c r="P21" s="60"/>
      <c r="Q21" s="60"/>
    </row>
    <row r="22" spans="1:17" ht="15">
      <c r="A22" s="57" t="s">
        <v>25</v>
      </c>
      <c r="C22" s="138">
        <v>2.7</v>
      </c>
      <c r="D22" s="138">
        <v>6.7</v>
      </c>
      <c r="E22" s="59">
        <v>31</v>
      </c>
      <c r="F22" s="60">
        <f t="shared" si="0"/>
        <v>4</v>
      </c>
      <c r="G22" s="60">
        <f t="shared" si="0"/>
        <v>24.3</v>
      </c>
      <c r="H22" s="138"/>
      <c r="I22" s="138"/>
      <c r="J22" s="138">
        <v>1.2</v>
      </c>
      <c r="K22" s="138">
        <v>1.3</v>
      </c>
      <c r="L22" s="59">
        <v>4.8</v>
      </c>
      <c r="M22" s="60">
        <f t="shared" si="1"/>
        <v>0.10000000000000009</v>
      </c>
      <c r="N22" s="60">
        <f t="shared" si="1"/>
        <v>3.5</v>
      </c>
      <c r="O22" s="60"/>
      <c r="P22" s="60"/>
      <c r="Q22" s="60"/>
    </row>
    <row r="23" spans="1:17" ht="15">
      <c r="A23" s="57" t="s">
        <v>28</v>
      </c>
      <c r="C23" s="138">
        <v>7.9</v>
      </c>
      <c r="D23" s="138">
        <v>19.3</v>
      </c>
      <c r="E23" s="59">
        <v>24.3</v>
      </c>
      <c r="F23" s="60">
        <f t="shared" si="0"/>
        <v>11.4</v>
      </c>
      <c r="G23" s="60">
        <f t="shared" si="0"/>
        <v>5</v>
      </c>
      <c r="H23" s="138"/>
      <c r="I23" s="138"/>
      <c r="J23" s="138">
        <v>2.1</v>
      </c>
      <c r="K23" s="138">
        <v>6</v>
      </c>
      <c r="L23" s="59">
        <v>9.2</v>
      </c>
      <c r="M23" s="60">
        <f t="shared" si="1"/>
        <v>3.9</v>
      </c>
      <c r="N23" s="60">
        <f t="shared" si="1"/>
        <v>3.1999999999999993</v>
      </c>
      <c r="O23" s="60"/>
      <c r="P23" s="60"/>
      <c r="Q23" s="60"/>
    </row>
    <row r="24" spans="1:17" ht="15">
      <c r="A24" s="57" t="s">
        <v>96</v>
      </c>
      <c r="C24" s="138">
        <v>0.9</v>
      </c>
      <c r="D24" s="138">
        <v>0.3</v>
      </c>
      <c r="E24" s="59">
        <v>5.4</v>
      </c>
      <c r="F24" s="60">
        <f t="shared" si="0"/>
        <v>-0.6000000000000001</v>
      </c>
      <c r="G24" s="60">
        <f t="shared" si="0"/>
        <v>5.1000000000000005</v>
      </c>
      <c r="H24" s="138"/>
      <c r="I24" s="138"/>
      <c r="J24" s="138">
        <v>1.3</v>
      </c>
      <c r="K24" s="138">
        <v>0.4</v>
      </c>
      <c r="L24" s="59">
        <v>2.9</v>
      </c>
      <c r="M24" s="60">
        <f t="shared" si="1"/>
        <v>-0.9</v>
      </c>
      <c r="N24" s="60">
        <f t="shared" si="1"/>
        <v>2.5</v>
      </c>
      <c r="O24" s="60"/>
      <c r="P24" s="60"/>
      <c r="Q24" s="60"/>
    </row>
    <row r="25" spans="1:17" ht="15">
      <c r="A25" s="56" t="s">
        <v>92</v>
      </c>
      <c r="C25" s="138"/>
      <c r="D25" s="138"/>
      <c r="E25" s="138"/>
      <c r="F25" s="60"/>
      <c r="G25" s="60"/>
      <c r="H25" s="60"/>
      <c r="I25" s="60"/>
      <c r="J25" s="138"/>
      <c r="K25" s="138"/>
      <c r="L25" s="138"/>
      <c r="M25" s="60"/>
      <c r="N25" s="60"/>
      <c r="O25" s="60"/>
      <c r="P25" s="60"/>
      <c r="Q25" s="60"/>
    </row>
    <row r="26" spans="3:17" ht="15">
      <c r="C26" s="138"/>
      <c r="D26" s="138"/>
      <c r="E26" s="138"/>
      <c r="F26" s="60"/>
      <c r="G26" s="60"/>
      <c r="H26" s="60"/>
      <c r="I26" s="60"/>
      <c r="J26" s="138"/>
      <c r="K26" s="138"/>
      <c r="L26" s="138"/>
      <c r="M26" s="60"/>
      <c r="N26" s="60"/>
      <c r="O26" s="60"/>
      <c r="P26" s="60"/>
      <c r="Q26" s="60"/>
    </row>
    <row r="27" spans="1:17" ht="15">
      <c r="A27" s="43" t="s">
        <v>97</v>
      </c>
      <c r="C27" s="60"/>
      <c r="D27" s="60"/>
      <c r="E27" s="60"/>
      <c r="F27" s="60"/>
      <c r="G27" s="60"/>
      <c r="H27" s="60"/>
      <c r="I27" s="60"/>
      <c r="J27" s="138"/>
      <c r="K27" s="138"/>
      <c r="L27" s="60"/>
      <c r="M27" s="60"/>
      <c r="N27" s="60"/>
      <c r="O27" s="60"/>
      <c r="P27" s="60"/>
      <c r="Q27" s="60"/>
    </row>
    <row r="28" spans="1:17" ht="15">
      <c r="A28" s="56" t="s">
        <v>92</v>
      </c>
      <c r="C28" s="60"/>
      <c r="D28" s="60"/>
      <c r="E28" s="60"/>
      <c r="F28" s="60"/>
      <c r="G28" s="60"/>
      <c r="H28" s="60"/>
      <c r="I28" s="60"/>
      <c r="J28" s="138"/>
      <c r="K28" s="138"/>
      <c r="L28" s="60"/>
      <c r="M28" s="60"/>
      <c r="N28" s="60"/>
      <c r="O28" s="60"/>
      <c r="P28" s="60"/>
      <c r="Q28" s="60"/>
    </row>
    <row r="29" spans="1:17" ht="15">
      <c r="A29" s="43" t="s">
        <v>98</v>
      </c>
      <c r="C29" s="138">
        <v>85.8</v>
      </c>
      <c r="D29" s="138">
        <v>84.2</v>
      </c>
      <c r="E29" s="138">
        <v>87.5</v>
      </c>
      <c r="F29" s="60">
        <f aca="true" t="shared" si="2" ref="F29:G31">D29-C29</f>
        <v>-1.5999999999999943</v>
      </c>
      <c r="G29" s="60">
        <f t="shared" si="2"/>
        <v>3.299999999999997</v>
      </c>
      <c r="H29" s="138"/>
      <c r="I29" s="138"/>
      <c r="J29" s="138">
        <v>90.9</v>
      </c>
      <c r="K29" s="138">
        <v>90.3</v>
      </c>
      <c r="L29" s="138">
        <v>94.3</v>
      </c>
      <c r="M29" s="60">
        <f aca="true" t="shared" si="3" ref="M29:N31">K29-J29</f>
        <v>-0.6000000000000085</v>
      </c>
      <c r="N29" s="60">
        <f t="shared" si="3"/>
        <v>4</v>
      </c>
      <c r="O29" s="60"/>
      <c r="P29" s="60"/>
      <c r="Q29" s="60"/>
    </row>
    <row r="30" spans="1:17" ht="15">
      <c r="A30" s="43" t="s">
        <v>99</v>
      </c>
      <c r="C30" s="138">
        <v>14.2</v>
      </c>
      <c r="D30" s="138">
        <v>11.2</v>
      </c>
      <c r="E30" s="138">
        <v>11.1</v>
      </c>
      <c r="F30" s="60">
        <f t="shared" si="2"/>
        <v>-3</v>
      </c>
      <c r="G30" s="60">
        <f t="shared" si="2"/>
        <v>-0.09999999999999964</v>
      </c>
      <c r="H30" s="138"/>
      <c r="I30" s="138"/>
      <c r="J30" s="138">
        <v>9.1</v>
      </c>
      <c r="K30" s="138">
        <v>5.8</v>
      </c>
      <c r="L30" s="138">
        <v>4.5</v>
      </c>
      <c r="M30" s="60">
        <f t="shared" si="3"/>
        <v>-3.3</v>
      </c>
      <c r="N30" s="60">
        <f t="shared" si="3"/>
        <v>-1.2999999999999998</v>
      </c>
      <c r="O30" s="60"/>
      <c r="P30" s="60"/>
      <c r="Q30" s="60"/>
    </row>
    <row r="31" spans="1:17" ht="15">
      <c r="A31" s="43" t="s">
        <v>96</v>
      </c>
      <c r="C31" s="138">
        <v>0</v>
      </c>
      <c r="D31" s="138">
        <v>4.6</v>
      </c>
      <c r="E31" s="138">
        <v>1.4</v>
      </c>
      <c r="F31" s="60">
        <f t="shared" si="2"/>
        <v>4.6</v>
      </c>
      <c r="G31" s="60">
        <f t="shared" si="2"/>
        <v>-3.1999999999999997</v>
      </c>
      <c r="H31" s="138"/>
      <c r="I31" s="138"/>
      <c r="J31" s="138">
        <v>0</v>
      </c>
      <c r="K31" s="138">
        <v>3.9</v>
      </c>
      <c r="L31" s="138">
        <v>1.2</v>
      </c>
      <c r="M31" s="60">
        <f t="shared" si="3"/>
        <v>3.9</v>
      </c>
      <c r="N31" s="60">
        <f t="shared" si="3"/>
        <v>-2.7</v>
      </c>
      <c r="O31" s="60"/>
      <c r="P31" s="60"/>
      <c r="Q31" s="60"/>
    </row>
    <row r="32" spans="1:17" ht="15">
      <c r="A32" s="56" t="s">
        <v>92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3:17" ht="15">
      <c r="C33" s="138"/>
      <c r="D33" s="138"/>
      <c r="E33" s="138"/>
      <c r="F33" s="60"/>
      <c r="G33" s="60"/>
      <c r="H33" s="60"/>
      <c r="I33" s="60"/>
      <c r="J33" s="138"/>
      <c r="K33" s="138"/>
      <c r="L33" s="138"/>
      <c r="M33" s="60"/>
      <c r="N33" s="60"/>
      <c r="O33" s="60"/>
      <c r="P33" s="60"/>
      <c r="Q33" s="60"/>
    </row>
    <row r="34" spans="1:17" ht="15">
      <c r="A34" s="43" t="s">
        <v>100</v>
      </c>
      <c r="C34" s="138"/>
      <c r="D34" s="138"/>
      <c r="E34" s="138"/>
      <c r="F34" s="60"/>
      <c r="G34" s="60"/>
      <c r="H34" s="60"/>
      <c r="I34" s="60"/>
      <c r="J34" s="138"/>
      <c r="K34" s="138"/>
      <c r="L34" s="138"/>
      <c r="M34" s="60"/>
      <c r="N34" s="60"/>
      <c r="O34" s="60"/>
      <c r="P34" s="60"/>
      <c r="Q34" s="60"/>
    </row>
    <row r="35" spans="1:17" ht="15">
      <c r="A35" s="56" t="s">
        <v>92</v>
      </c>
      <c r="C35" s="138"/>
      <c r="D35" s="138"/>
      <c r="E35" s="138"/>
      <c r="F35" s="60"/>
      <c r="G35" s="60"/>
      <c r="H35" s="138"/>
      <c r="I35" s="138"/>
      <c r="J35" s="138"/>
      <c r="K35" s="138"/>
      <c r="L35" s="138"/>
      <c r="M35" s="60"/>
      <c r="N35" s="60"/>
      <c r="O35" s="60"/>
      <c r="P35" s="60"/>
      <c r="Q35" s="60"/>
    </row>
    <row r="36" spans="1:17" ht="15">
      <c r="A36" s="43" t="s">
        <v>101</v>
      </c>
      <c r="C36" s="138"/>
      <c r="D36" s="138"/>
      <c r="E36" s="138"/>
      <c r="F36" s="60"/>
      <c r="G36" s="60"/>
      <c r="H36" s="138"/>
      <c r="I36" s="138"/>
      <c r="J36" s="138">
        <v>3.6</v>
      </c>
      <c r="K36" s="138">
        <v>3</v>
      </c>
      <c r="L36" s="59">
        <v>4.3</v>
      </c>
      <c r="M36" s="60">
        <f aca="true" t="shared" si="4" ref="M36:N42">K36-J36</f>
        <v>-0.6000000000000001</v>
      </c>
      <c r="N36" s="60">
        <f t="shared" si="4"/>
        <v>1.2999999999999998</v>
      </c>
      <c r="O36" s="60"/>
      <c r="P36" s="60"/>
      <c r="Q36" s="60"/>
    </row>
    <row r="37" spans="1:17" ht="15">
      <c r="A37" s="43" t="s">
        <v>102</v>
      </c>
      <c r="C37" s="138"/>
      <c r="D37" s="138"/>
      <c r="E37" s="138"/>
      <c r="F37" s="60"/>
      <c r="G37" s="60"/>
      <c r="H37" s="138"/>
      <c r="I37" s="138"/>
      <c r="J37" s="138">
        <v>73</v>
      </c>
      <c r="K37" s="138">
        <v>65.2</v>
      </c>
      <c r="L37" s="59">
        <v>59</v>
      </c>
      <c r="M37" s="60">
        <f t="shared" si="4"/>
        <v>-7.799999999999997</v>
      </c>
      <c r="N37" s="60">
        <f t="shared" si="4"/>
        <v>-6.200000000000003</v>
      </c>
      <c r="O37" s="60"/>
      <c r="P37" s="60"/>
      <c r="Q37" s="60"/>
    </row>
    <row r="38" spans="1:17" ht="15">
      <c r="A38" s="43" t="s">
        <v>103</v>
      </c>
      <c r="C38" s="138"/>
      <c r="D38" s="138"/>
      <c r="E38" s="138"/>
      <c r="F38" s="60"/>
      <c r="G38" s="60"/>
      <c r="H38" s="138"/>
      <c r="I38" s="138"/>
      <c r="J38" s="138">
        <v>9.4</v>
      </c>
      <c r="K38" s="138">
        <v>13.6</v>
      </c>
      <c r="L38" s="59">
        <v>14.8</v>
      </c>
      <c r="M38" s="60">
        <f t="shared" si="4"/>
        <v>4.199999999999999</v>
      </c>
      <c r="N38" s="60">
        <f t="shared" si="4"/>
        <v>1.200000000000001</v>
      </c>
      <c r="O38" s="60"/>
      <c r="P38" s="60"/>
      <c r="Q38" s="60"/>
    </row>
    <row r="39" spans="1:17" ht="15">
      <c r="A39" s="43" t="s">
        <v>104</v>
      </c>
      <c r="C39" s="138"/>
      <c r="D39" s="138"/>
      <c r="E39" s="138"/>
      <c r="F39" s="60"/>
      <c r="G39" s="60"/>
      <c r="H39" s="138"/>
      <c r="I39" s="138"/>
      <c r="J39" s="138">
        <v>7.3</v>
      </c>
      <c r="K39" s="138">
        <v>9.1</v>
      </c>
      <c r="L39" s="59">
        <v>9.5</v>
      </c>
      <c r="M39" s="60">
        <f t="shared" si="4"/>
        <v>1.7999999999999998</v>
      </c>
      <c r="N39" s="60">
        <f t="shared" si="4"/>
        <v>0.40000000000000036</v>
      </c>
      <c r="O39" s="60"/>
      <c r="P39" s="60"/>
      <c r="Q39" s="60"/>
    </row>
    <row r="40" spans="1:17" ht="15">
      <c r="A40" s="43" t="s">
        <v>105</v>
      </c>
      <c r="C40" s="138"/>
      <c r="D40" s="138"/>
      <c r="E40" s="138"/>
      <c r="F40" s="60"/>
      <c r="G40" s="60"/>
      <c r="H40" s="138"/>
      <c r="I40" s="138"/>
      <c r="J40" s="138">
        <v>1.1</v>
      </c>
      <c r="K40" s="138">
        <v>1.7</v>
      </c>
      <c r="L40" s="59">
        <v>1.9</v>
      </c>
      <c r="M40" s="60">
        <f t="shared" si="4"/>
        <v>0.5999999999999999</v>
      </c>
      <c r="N40" s="60">
        <f t="shared" si="4"/>
        <v>0.19999999999999996</v>
      </c>
      <c r="O40" s="60"/>
      <c r="P40" s="60"/>
      <c r="Q40" s="60"/>
    </row>
    <row r="41" spans="1:17" ht="15">
      <c r="A41" s="43" t="s">
        <v>106</v>
      </c>
      <c r="C41" s="138"/>
      <c r="D41" s="138"/>
      <c r="E41" s="138"/>
      <c r="F41" s="60"/>
      <c r="G41" s="60"/>
      <c r="H41" s="138"/>
      <c r="I41" s="138"/>
      <c r="J41" s="138">
        <v>4</v>
      </c>
      <c r="K41" s="138">
        <v>5.9</v>
      </c>
      <c r="L41" s="59">
        <v>8.5</v>
      </c>
      <c r="M41" s="60">
        <f t="shared" si="4"/>
        <v>1.9000000000000004</v>
      </c>
      <c r="N41" s="60">
        <f t="shared" si="4"/>
        <v>2.5999999999999996</v>
      </c>
      <c r="O41" s="60"/>
      <c r="P41" s="60"/>
      <c r="Q41" s="60"/>
    </row>
    <row r="42" spans="1:17" ht="15.75" thickBot="1">
      <c r="A42" s="61" t="s">
        <v>107</v>
      </c>
      <c r="B42" s="62"/>
      <c r="C42" s="139"/>
      <c r="D42" s="139"/>
      <c r="E42" s="139"/>
      <c r="F42" s="65"/>
      <c r="G42" s="65"/>
      <c r="H42" s="65"/>
      <c r="I42" s="139"/>
      <c r="J42" s="139">
        <v>1.7</v>
      </c>
      <c r="K42" s="139">
        <v>1.6</v>
      </c>
      <c r="L42" s="64">
        <v>2</v>
      </c>
      <c r="M42" s="65">
        <f t="shared" si="4"/>
        <v>-0.09999999999999987</v>
      </c>
      <c r="N42" s="65">
        <f t="shared" si="4"/>
        <v>0.3999999999999999</v>
      </c>
      <c r="O42" s="60"/>
      <c r="P42" s="60"/>
      <c r="Q42" s="60"/>
    </row>
    <row r="43" spans="1:12" ht="15.75" thickTop="1">
      <c r="A43" s="39" t="s">
        <v>112</v>
      </c>
      <c r="C43" s="52"/>
      <c r="D43" s="52"/>
      <c r="E43" s="52"/>
      <c r="J43" s="58"/>
      <c r="K43" s="58"/>
      <c r="L43" s="52"/>
    </row>
    <row r="44" ht="15">
      <c r="A44" s="39" t="s">
        <v>79</v>
      </c>
    </row>
    <row r="45" ht="15">
      <c r="A45" s="66" t="s">
        <v>291</v>
      </c>
    </row>
    <row r="46" ht="15">
      <c r="A46" s="66" t="s">
        <v>283</v>
      </c>
    </row>
    <row r="47" ht="15">
      <c r="A47" s="66" t="s">
        <v>287</v>
      </c>
    </row>
    <row r="48" ht="15">
      <c r="A48" s="66" t="s">
        <v>286</v>
      </c>
    </row>
    <row r="49" ht="15">
      <c r="A49" s="66" t="s">
        <v>285</v>
      </c>
    </row>
    <row r="50" ht="15">
      <c r="A50" s="66" t="s">
        <v>292</v>
      </c>
    </row>
    <row r="51" ht="15">
      <c r="A51" s="39" t="s">
        <v>293</v>
      </c>
    </row>
    <row r="52" ht="15">
      <c r="A52" s="66" t="s">
        <v>290</v>
      </c>
    </row>
    <row r="53" ht="15">
      <c r="A53" s="66" t="s">
        <v>288</v>
      </c>
    </row>
    <row r="56" ht="15">
      <c r="A56" s="66"/>
    </row>
  </sheetData>
  <printOptions horizontalCentered="1" verticalCentered="1"/>
  <pageMargins left="0.57" right="0.5" top="0.36" bottom="0.34" header="0.37" footer="0.17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58"/>
  <sheetViews>
    <sheetView showGridLines="0" workbookViewId="0" topLeftCell="A32">
      <selection activeCell="A45" sqref="A45"/>
    </sheetView>
  </sheetViews>
  <sheetFormatPr defaultColWidth="6.77734375" defaultRowHeight="15.75"/>
  <cols>
    <col min="1" max="1" width="27.3359375" style="39" customWidth="1"/>
    <col min="2" max="2" width="2.77734375" style="39" customWidth="1"/>
    <col min="3" max="5" width="6.77734375" style="39" customWidth="1"/>
    <col min="6" max="6" width="8.21484375" style="39" customWidth="1"/>
    <col min="7" max="7" width="6.77734375" style="39" customWidth="1"/>
    <col min="8" max="8" width="3.77734375" style="39" customWidth="1"/>
    <col min="9" max="12" width="6.77734375" style="39" customWidth="1"/>
    <col min="13" max="13" width="7.6640625" style="39" customWidth="1"/>
    <col min="14" max="15" width="6.77734375" style="39" customWidth="1"/>
    <col min="16" max="21" width="3.77734375" style="39" customWidth="1"/>
    <col min="22" max="16384" width="6.77734375" style="39" customWidth="1"/>
  </cols>
  <sheetData>
    <row r="1" ht="18">
      <c r="A1" s="38" t="s">
        <v>108</v>
      </c>
    </row>
    <row r="3" ht="15.75" thickBot="1">
      <c r="D3" s="39" t="s">
        <v>2</v>
      </c>
    </row>
    <row r="4" spans="1:14" ht="15.75" thickTop="1">
      <c r="A4" s="40"/>
      <c r="B4" s="40"/>
      <c r="C4" s="41" t="s">
        <v>84</v>
      </c>
      <c r="D4" s="40"/>
      <c r="E4" s="40"/>
      <c r="F4" s="40"/>
      <c r="G4" s="40"/>
      <c r="H4" s="40"/>
      <c r="I4" s="40"/>
      <c r="J4" s="41" t="s">
        <v>85</v>
      </c>
      <c r="K4" s="40"/>
      <c r="L4" s="40"/>
      <c r="M4" s="40"/>
      <c r="N4" s="40"/>
    </row>
    <row r="6" spans="6:14" ht="15.75">
      <c r="F6" s="135" t="s">
        <v>10</v>
      </c>
      <c r="G6" s="136"/>
      <c r="M6" s="135" t="s">
        <v>10</v>
      </c>
      <c r="N6" s="136"/>
    </row>
    <row r="7" spans="1:22" ht="15">
      <c r="A7" s="43" t="s">
        <v>86</v>
      </c>
      <c r="B7" s="44"/>
      <c r="C7" s="45" t="s">
        <v>87</v>
      </c>
      <c r="D7" s="45" t="s">
        <v>88</v>
      </c>
      <c r="E7" s="45">
        <v>1990</v>
      </c>
      <c r="F7" s="42" t="s">
        <v>6</v>
      </c>
      <c r="G7" s="42" t="s">
        <v>7</v>
      </c>
      <c r="H7" s="46"/>
      <c r="I7" s="47"/>
      <c r="J7" s="45" t="s">
        <v>87</v>
      </c>
      <c r="K7" s="45" t="s">
        <v>88</v>
      </c>
      <c r="L7" s="45">
        <v>1990</v>
      </c>
      <c r="M7" s="42" t="s">
        <v>6</v>
      </c>
      <c r="N7" s="42" t="s">
        <v>7</v>
      </c>
      <c r="O7" s="48"/>
      <c r="V7" s="47"/>
    </row>
    <row r="8" spans="1:22" ht="15">
      <c r="A8" s="43"/>
      <c r="B8" s="49"/>
      <c r="C8" s="50"/>
      <c r="D8" s="50"/>
      <c r="E8" s="50"/>
      <c r="F8" s="48"/>
      <c r="G8" s="48"/>
      <c r="H8" s="46"/>
      <c r="I8" s="47"/>
      <c r="J8" s="51"/>
      <c r="K8" s="51"/>
      <c r="L8" s="50"/>
      <c r="M8" s="48"/>
      <c r="N8" s="48"/>
      <c r="O8" s="48"/>
      <c r="V8" s="47"/>
    </row>
    <row r="9" spans="1:22" ht="15">
      <c r="A9" s="43" t="s">
        <v>89</v>
      </c>
      <c r="C9" s="52">
        <v>0.07</v>
      </c>
      <c r="D9" s="52">
        <v>0.14</v>
      </c>
      <c r="E9" s="52">
        <v>0.31</v>
      </c>
      <c r="F9" s="46">
        <f>(D9-C9)*100</f>
        <v>7.000000000000001</v>
      </c>
      <c r="G9" s="46">
        <f>(E9-D9)*100</f>
        <v>17</v>
      </c>
      <c r="H9" s="46"/>
      <c r="I9" s="52"/>
      <c r="J9" s="52">
        <v>0.07</v>
      </c>
      <c r="K9" s="52">
        <v>0.13</v>
      </c>
      <c r="L9" s="52">
        <v>0.3</v>
      </c>
      <c r="M9" s="46">
        <f>(K9-J9)*100</f>
        <v>6</v>
      </c>
      <c r="N9" s="46">
        <f>(L9-K9)*100</f>
        <v>17</v>
      </c>
      <c r="O9" s="46"/>
      <c r="V9" s="52"/>
    </row>
    <row r="10" spans="1:22" ht="15">
      <c r="A10" s="43" t="s">
        <v>90</v>
      </c>
      <c r="C10" s="52">
        <v>0.18</v>
      </c>
      <c r="D10" s="52">
        <v>0.07</v>
      </c>
      <c r="E10" s="52">
        <v>0.06</v>
      </c>
      <c r="F10" s="46">
        <f>(D10-C10)*100</f>
        <v>-10.999999999999998</v>
      </c>
      <c r="G10" s="46">
        <f>(E10-D10)*100</f>
        <v>-1.0000000000000009</v>
      </c>
      <c r="H10" s="46"/>
      <c r="I10" s="52"/>
      <c r="J10" s="52">
        <v>0.18</v>
      </c>
      <c r="K10" s="52">
        <v>0.07</v>
      </c>
      <c r="L10" s="52">
        <v>0.06</v>
      </c>
      <c r="M10" s="46">
        <f>(K10-J10)*100</f>
        <v>-10.999999999999998</v>
      </c>
      <c r="N10" s="46">
        <f>(L10-K10)*100</f>
        <v>-1.0000000000000009</v>
      </c>
      <c r="O10" s="46"/>
      <c r="V10" s="52"/>
    </row>
    <row r="11" spans="1:22" ht="15">
      <c r="A11" s="43" t="s">
        <v>91</v>
      </c>
      <c r="C11" s="53">
        <v>142</v>
      </c>
      <c r="D11" s="53">
        <v>105</v>
      </c>
      <c r="E11" s="54" t="s">
        <v>92</v>
      </c>
      <c r="F11" s="46">
        <f>(D11-C11)</f>
        <v>-37</v>
      </c>
      <c r="G11" s="54" t="s">
        <v>92</v>
      </c>
      <c r="H11" s="46"/>
      <c r="I11" s="53"/>
      <c r="J11" s="53">
        <v>141</v>
      </c>
      <c r="K11" s="53">
        <v>105</v>
      </c>
      <c r="L11" s="54" t="s">
        <v>92</v>
      </c>
      <c r="M11" s="46">
        <f>(K11-J11)</f>
        <v>-36</v>
      </c>
      <c r="N11" s="54" t="s">
        <v>92</v>
      </c>
      <c r="O11" s="46"/>
      <c r="P11" s="53"/>
      <c r="Q11" s="53"/>
      <c r="R11" s="53"/>
      <c r="S11" s="53"/>
      <c r="T11" s="53"/>
      <c r="U11" s="53"/>
      <c r="V11" s="53"/>
    </row>
    <row r="12" spans="1:15" ht="15">
      <c r="A12" s="43" t="s">
        <v>93</v>
      </c>
      <c r="C12" s="52">
        <v>0.3</v>
      </c>
      <c r="D12" s="52">
        <v>0.36</v>
      </c>
      <c r="E12" s="52">
        <v>0.58</v>
      </c>
      <c r="F12" s="46">
        <f>(D12-C12)*100</f>
        <v>6</v>
      </c>
      <c r="G12" s="46">
        <f>(E12-D12)*100</f>
        <v>21.999999999999996</v>
      </c>
      <c r="H12" s="46"/>
      <c r="I12" s="52"/>
      <c r="J12" s="55" t="s">
        <v>2</v>
      </c>
      <c r="L12" s="52"/>
      <c r="M12" s="46" t="s">
        <v>2</v>
      </c>
      <c r="N12" s="46" t="s">
        <v>2</v>
      </c>
      <c r="O12" s="46"/>
    </row>
    <row r="15" ht="15">
      <c r="A15" s="43" t="s">
        <v>94</v>
      </c>
    </row>
    <row r="16" ht="15">
      <c r="A16" s="43" t="s">
        <v>2</v>
      </c>
    </row>
    <row r="17" ht="15">
      <c r="A17" s="43" t="s">
        <v>95</v>
      </c>
    </row>
    <row r="18" ht="15">
      <c r="A18" s="56" t="s">
        <v>92</v>
      </c>
    </row>
    <row r="19" spans="1:22" ht="15">
      <c r="A19" s="43" t="s">
        <v>16</v>
      </c>
      <c r="C19" s="58">
        <v>41.3</v>
      </c>
      <c r="D19" s="58">
        <v>21.5</v>
      </c>
      <c r="E19" s="58">
        <v>8.8</v>
      </c>
      <c r="F19" s="39">
        <f aca="true" t="shared" si="0" ref="F19:G24">D19-C19</f>
        <v>-19.799999999999997</v>
      </c>
      <c r="G19" s="39">
        <f t="shared" si="0"/>
        <v>-12.7</v>
      </c>
      <c r="H19" s="58"/>
      <c r="I19" s="58"/>
      <c r="J19" s="58">
        <v>70.5</v>
      </c>
      <c r="K19" s="58">
        <v>49</v>
      </c>
      <c r="L19" s="58">
        <v>23.6</v>
      </c>
      <c r="M19" s="39">
        <f aca="true" t="shared" si="1" ref="M19:N24">K19-J19</f>
        <v>-21.5</v>
      </c>
      <c r="N19" s="39">
        <f t="shared" si="1"/>
        <v>-25.4</v>
      </c>
      <c r="V19" s="58"/>
    </row>
    <row r="20" spans="1:22" ht="15">
      <c r="A20" s="43" t="s">
        <v>53</v>
      </c>
      <c r="C20" s="58">
        <v>27.5</v>
      </c>
      <c r="D20" s="58">
        <v>37.9</v>
      </c>
      <c r="E20" s="58">
        <v>24.3</v>
      </c>
      <c r="F20" s="39">
        <f t="shared" si="0"/>
        <v>10.399999999999999</v>
      </c>
      <c r="G20" s="39">
        <f t="shared" si="0"/>
        <v>-13.599999999999998</v>
      </c>
      <c r="H20" s="58"/>
      <c r="I20" s="58"/>
      <c r="J20" s="58">
        <v>16.2</v>
      </c>
      <c r="K20" s="58">
        <v>29.8</v>
      </c>
      <c r="L20" s="58">
        <v>32.5</v>
      </c>
      <c r="M20" s="39">
        <f t="shared" si="1"/>
        <v>13.600000000000001</v>
      </c>
      <c r="N20" s="39">
        <f t="shared" si="1"/>
        <v>2.6999999999999993</v>
      </c>
      <c r="V20" s="58"/>
    </row>
    <row r="21" spans="1:22" ht="15">
      <c r="A21" s="43" t="s">
        <v>55</v>
      </c>
      <c r="C21" s="58">
        <v>23.1</v>
      </c>
      <c r="D21" s="58">
        <v>25.8</v>
      </c>
      <c r="E21" s="58">
        <v>33.9</v>
      </c>
      <c r="F21" s="39">
        <f t="shared" si="0"/>
        <v>2.6999999999999993</v>
      </c>
      <c r="G21" s="39">
        <f t="shared" si="0"/>
        <v>8.099999999999998</v>
      </c>
      <c r="H21" s="58"/>
      <c r="I21" s="58"/>
      <c r="J21" s="58">
        <v>10.5</v>
      </c>
      <c r="K21" s="58">
        <v>14</v>
      </c>
      <c r="L21" s="58">
        <v>27.8</v>
      </c>
      <c r="M21" s="39">
        <f t="shared" si="1"/>
        <v>3.5</v>
      </c>
      <c r="N21" s="39">
        <f t="shared" si="1"/>
        <v>13.8</v>
      </c>
      <c r="V21" s="58"/>
    </row>
    <row r="22" spans="1:22" ht="15">
      <c r="A22" s="43" t="s">
        <v>109</v>
      </c>
      <c r="C22" s="58">
        <v>5.4</v>
      </c>
      <c r="D22" s="58">
        <v>8.6</v>
      </c>
      <c r="E22" s="58">
        <v>15.7</v>
      </c>
      <c r="F22" s="39">
        <f t="shared" si="0"/>
        <v>3.1999999999999993</v>
      </c>
      <c r="G22" s="39">
        <f t="shared" si="0"/>
        <v>7.1</v>
      </c>
      <c r="H22" s="58"/>
      <c r="I22" s="58"/>
      <c r="J22" s="58">
        <v>1.9</v>
      </c>
      <c r="K22" s="58">
        <v>3.6</v>
      </c>
      <c r="L22" s="58">
        <v>7.1</v>
      </c>
      <c r="M22" s="39">
        <f t="shared" si="1"/>
        <v>1.7000000000000002</v>
      </c>
      <c r="N22" s="39">
        <f t="shared" si="1"/>
        <v>3.4999999999999996</v>
      </c>
      <c r="V22" s="58"/>
    </row>
    <row r="23" spans="1:22" ht="15">
      <c r="A23" s="43" t="s">
        <v>110</v>
      </c>
      <c r="C23" s="58">
        <v>2.5</v>
      </c>
      <c r="D23" s="58">
        <v>5.9</v>
      </c>
      <c r="E23" s="58">
        <v>15.4</v>
      </c>
      <c r="F23" s="39">
        <f t="shared" si="0"/>
        <v>3.4000000000000004</v>
      </c>
      <c r="G23" s="39">
        <f t="shared" si="0"/>
        <v>9.5</v>
      </c>
      <c r="H23" s="58"/>
      <c r="I23" s="58"/>
      <c r="J23" s="58">
        <v>0.8</v>
      </c>
      <c r="K23" s="58">
        <v>3.2</v>
      </c>
      <c r="L23" s="58">
        <v>7.4</v>
      </c>
      <c r="M23" s="39">
        <f t="shared" si="1"/>
        <v>2.4000000000000004</v>
      </c>
      <c r="N23" s="39">
        <f t="shared" si="1"/>
        <v>4.2</v>
      </c>
      <c r="V23" s="58"/>
    </row>
    <row r="24" spans="1:22" ht="15">
      <c r="A24" s="43" t="s">
        <v>111</v>
      </c>
      <c r="C24" s="58">
        <v>0.3</v>
      </c>
      <c r="D24" s="58">
        <v>0.4</v>
      </c>
      <c r="E24" s="58">
        <v>2</v>
      </c>
      <c r="F24" s="39">
        <f t="shared" si="0"/>
        <v>0.10000000000000003</v>
      </c>
      <c r="G24" s="60">
        <f t="shared" si="0"/>
        <v>1.6</v>
      </c>
      <c r="H24" s="58"/>
      <c r="I24" s="58"/>
      <c r="J24" s="58">
        <v>0.1</v>
      </c>
      <c r="K24" s="58">
        <v>0.4</v>
      </c>
      <c r="L24" s="58">
        <v>1.5</v>
      </c>
      <c r="M24" s="39">
        <f t="shared" si="1"/>
        <v>0.30000000000000004</v>
      </c>
      <c r="N24" s="39">
        <f t="shared" si="1"/>
        <v>1.1</v>
      </c>
      <c r="V24" s="58"/>
    </row>
    <row r="25" spans="1:22" ht="15">
      <c r="A25" s="43" t="s">
        <v>96</v>
      </c>
      <c r="C25" s="58" t="s">
        <v>2</v>
      </c>
      <c r="D25" s="58" t="s">
        <v>2</v>
      </c>
      <c r="E25" s="58" t="s">
        <v>2</v>
      </c>
      <c r="F25" s="39" t="s">
        <v>2</v>
      </c>
      <c r="G25" s="39" t="s">
        <v>2</v>
      </c>
      <c r="H25" s="58"/>
      <c r="I25" s="58"/>
      <c r="J25" s="58" t="s">
        <v>2</v>
      </c>
      <c r="K25" s="58" t="s">
        <v>2</v>
      </c>
      <c r="L25" s="58" t="s">
        <v>2</v>
      </c>
      <c r="M25" s="39" t="s">
        <v>2</v>
      </c>
      <c r="N25" s="39" t="s">
        <v>2</v>
      </c>
      <c r="V25" s="58"/>
    </row>
    <row r="26" spans="1:12" ht="15">
      <c r="A26" s="56" t="s">
        <v>92</v>
      </c>
      <c r="C26" s="58"/>
      <c r="D26" s="58"/>
      <c r="E26" s="58"/>
      <c r="J26" s="58"/>
      <c r="K26" s="58"/>
      <c r="L26" s="58"/>
    </row>
    <row r="27" spans="3:12" ht="15">
      <c r="C27" s="58"/>
      <c r="D27" s="58"/>
      <c r="E27" s="58"/>
      <c r="J27" s="58"/>
      <c r="K27" s="58"/>
      <c r="L27" s="58"/>
    </row>
    <row r="28" spans="1:11" ht="15">
      <c r="A28" s="43" t="s">
        <v>97</v>
      </c>
      <c r="J28" s="58"/>
      <c r="K28" s="58"/>
    </row>
    <row r="29" spans="1:11" ht="15">
      <c r="A29" s="56" t="s">
        <v>92</v>
      </c>
      <c r="J29" s="58"/>
      <c r="K29" s="58"/>
    </row>
    <row r="30" spans="1:22" ht="15">
      <c r="A30" s="43" t="s">
        <v>98</v>
      </c>
      <c r="C30" s="58">
        <v>92.5</v>
      </c>
      <c r="D30" s="58">
        <v>89.8</v>
      </c>
      <c r="E30" s="58">
        <v>80.7</v>
      </c>
      <c r="F30" s="60">
        <f aca="true" t="shared" si="2" ref="F30:G32">D30-C30</f>
        <v>-2.700000000000003</v>
      </c>
      <c r="G30" s="60">
        <f t="shared" si="2"/>
        <v>-9.099999999999994</v>
      </c>
      <c r="H30" s="58"/>
      <c r="I30" s="58"/>
      <c r="J30" s="58">
        <v>91.8</v>
      </c>
      <c r="K30" s="58">
        <v>88.7</v>
      </c>
      <c r="L30" s="58">
        <v>80.1</v>
      </c>
      <c r="M30" s="60">
        <f aca="true" t="shared" si="3" ref="M30:N32">K30-J30</f>
        <v>-3.0999999999999943</v>
      </c>
      <c r="N30" s="60">
        <f t="shared" si="3"/>
        <v>-8.600000000000009</v>
      </c>
      <c r="O30" s="60"/>
      <c r="V30" s="58"/>
    </row>
    <row r="31" spans="1:22" ht="15">
      <c r="A31" s="43" t="s">
        <v>99</v>
      </c>
      <c r="C31" s="58">
        <v>7.5</v>
      </c>
      <c r="D31" s="58">
        <v>10.2</v>
      </c>
      <c r="E31" s="58">
        <v>19.3</v>
      </c>
      <c r="F31" s="60">
        <f t="shared" si="2"/>
        <v>2.6999999999999993</v>
      </c>
      <c r="G31" s="60">
        <f t="shared" si="2"/>
        <v>9.100000000000001</v>
      </c>
      <c r="H31" s="58"/>
      <c r="I31" s="58"/>
      <c r="J31" s="58">
        <v>8.2</v>
      </c>
      <c r="K31" s="58">
        <v>11.3</v>
      </c>
      <c r="L31" s="58">
        <v>19.9</v>
      </c>
      <c r="M31" s="60">
        <f t="shared" si="3"/>
        <v>3.1000000000000014</v>
      </c>
      <c r="N31" s="60">
        <f t="shared" si="3"/>
        <v>8.599999999999998</v>
      </c>
      <c r="O31" s="60"/>
      <c r="V31" s="58"/>
    </row>
    <row r="32" spans="1:22" ht="15">
      <c r="A32" s="43" t="s">
        <v>96</v>
      </c>
      <c r="C32" s="58">
        <v>0</v>
      </c>
      <c r="D32" s="58">
        <v>0</v>
      </c>
      <c r="E32" s="58">
        <v>0</v>
      </c>
      <c r="F32" s="60">
        <f t="shared" si="2"/>
        <v>0</v>
      </c>
      <c r="G32" s="60">
        <f t="shared" si="2"/>
        <v>0</v>
      </c>
      <c r="H32" s="58"/>
      <c r="I32" s="58"/>
      <c r="J32" s="58">
        <v>0</v>
      </c>
      <c r="K32" s="58">
        <v>0</v>
      </c>
      <c r="L32" s="58">
        <v>0</v>
      </c>
      <c r="M32" s="60">
        <f t="shared" si="3"/>
        <v>0</v>
      </c>
      <c r="N32" s="60">
        <f t="shared" si="3"/>
        <v>0</v>
      </c>
      <c r="O32" s="60"/>
      <c r="V32" s="58"/>
    </row>
    <row r="33" ht="15">
      <c r="A33" s="56" t="s">
        <v>92</v>
      </c>
    </row>
    <row r="34" spans="3:12" ht="15">
      <c r="C34" s="58"/>
      <c r="D34" s="58"/>
      <c r="E34" s="58"/>
      <c r="J34" s="58"/>
      <c r="K34" s="58"/>
      <c r="L34" s="58"/>
    </row>
    <row r="35" spans="1:12" ht="15">
      <c r="A35" s="43" t="s">
        <v>100</v>
      </c>
      <c r="C35" s="58"/>
      <c r="D35" s="58"/>
      <c r="E35" s="58"/>
      <c r="J35" s="58"/>
      <c r="K35" s="58"/>
      <c r="L35" s="58"/>
    </row>
    <row r="36" spans="1:12" ht="15">
      <c r="A36" s="56" t="s">
        <v>92</v>
      </c>
      <c r="C36" s="58"/>
      <c r="D36" s="58"/>
      <c r="E36" s="58"/>
      <c r="H36" s="58"/>
      <c r="I36" s="58"/>
      <c r="J36" s="58"/>
      <c r="K36" s="58"/>
      <c r="L36" s="58"/>
    </row>
    <row r="37" spans="1:22" ht="15">
      <c r="A37" s="43" t="s">
        <v>101</v>
      </c>
      <c r="C37" s="58"/>
      <c r="D37" s="58"/>
      <c r="E37" s="58"/>
      <c r="H37" s="58"/>
      <c r="I37" s="58"/>
      <c r="J37" s="58">
        <v>7.1</v>
      </c>
      <c r="K37" s="58">
        <v>4.3</v>
      </c>
      <c r="L37" s="58">
        <v>5.8</v>
      </c>
      <c r="M37" s="60">
        <f aca="true" t="shared" si="4" ref="M37:N43">K37-J37</f>
        <v>-2.8</v>
      </c>
      <c r="N37" s="60">
        <f t="shared" si="4"/>
        <v>1.5</v>
      </c>
      <c r="V37" s="58"/>
    </row>
    <row r="38" spans="1:22" ht="15">
      <c r="A38" s="43" t="s">
        <v>102</v>
      </c>
      <c r="C38" s="58"/>
      <c r="D38" s="58"/>
      <c r="E38" s="58"/>
      <c r="H38" s="58"/>
      <c r="I38" s="58"/>
      <c r="J38" s="58">
        <v>52</v>
      </c>
      <c r="K38" s="58">
        <v>51.6</v>
      </c>
      <c r="L38" s="58">
        <v>44.8</v>
      </c>
      <c r="M38" s="60">
        <f t="shared" si="4"/>
        <v>-0.3999999999999986</v>
      </c>
      <c r="N38" s="60">
        <f t="shared" si="4"/>
        <v>-6.800000000000004</v>
      </c>
      <c r="V38" s="58"/>
    </row>
    <row r="39" spans="1:22" ht="15">
      <c r="A39" s="43" t="s">
        <v>103</v>
      </c>
      <c r="C39" s="58"/>
      <c r="D39" s="58"/>
      <c r="E39" s="58"/>
      <c r="H39" s="58"/>
      <c r="I39" s="58"/>
      <c r="J39" s="58">
        <v>10.1</v>
      </c>
      <c r="K39" s="58">
        <v>15.2</v>
      </c>
      <c r="L39" s="58">
        <v>20.7</v>
      </c>
      <c r="M39" s="60">
        <f t="shared" si="4"/>
        <v>5.1</v>
      </c>
      <c r="N39" s="60">
        <f t="shared" si="4"/>
        <v>5.5</v>
      </c>
      <c r="V39" s="58"/>
    </row>
    <row r="40" spans="1:22" ht="15">
      <c r="A40" s="43" t="s">
        <v>104</v>
      </c>
      <c r="C40" s="58"/>
      <c r="D40" s="58"/>
      <c r="E40" s="58"/>
      <c r="H40" s="58"/>
      <c r="I40" s="58"/>
      <c r="J40" s="58">
        <v>10.7</v>
      </c>
      <c r="K40" s="58">
        <v>11.8</v>
      </c>
      <c r="L40" s="58">
        <v>13.8</v>
      </c>
      <c r="M40" s="60">
        <f t="shared" si="4"/>
        <v>1.1000000000000014</v>
      </c>
      <c r="N40" s="60">
        <f t="shared" si="4"/>
        <v>2</v>
      </c>
      <c r="V40" s="58"/>
    </row>
    <row r="41" spans="1:22" ht="15">
      <c r="A41" s="43" t="s">
        <v>105</v>
      </c>
      <c r="C41" s="58"/>
      <c r="D41" s="58"/>
      <c r="E41" s="58"/>
      <c r="H41" s="58"/>
      <c r="I41" s="58"/>
      <c r="J41" s="58">
        <v>4.6</v>
      </c>
      <c r="K41" s="58">
        <v>4.9</v>
      </c>
      <c r="L41" s="58">
        <v>7.3</v>
      </c>
      <c r="M41" s="60">
        <f t="shared" si="4"/>
        <v>0.3000000000000007</v>
      </c>
      <c r="N41" s="60">
        <f t="shared" si="4"/>
        <v>2.3999999999999995</v>
      </c>
      <c r="V41" s="58"/>
    </row>
    <row r="42" spans="1:22" ht="15">
      <c r="A42" s="43" t="s">
        <v>106</v>
      </c>
      <c r="C42" s="58"/>
      <c r="D42" s="58"/>
      <c r="E42" s="58"/>
      <c r="H42" s="58"/>
      <c r="I42" s="58"/>
      <c r="J42" s="58">
        <v>7.8</v>
      </c>
      <c r="K42" s="58">
        <v>4.3</v>
      </c>
      <c r="L42" s="58">
        <v>3.8</v>
      </c>
      <c r="M42" s="60">
        <f t="shared" si="4"/>
        <v>-3.5</v>
      </c>
      <c r="N42" s="60">
        <f t="shared" si="4"/>
        <v>-0.5</v>
      </c>
      <c r="V42" s="58"/>
    </row>
    <row r="43" spans="1:22" ht="15.75" thickBot="1">
      <c r="A43" s="61" t="s">
        <v>107</v>
      </c>
      <c r="B43" s="62"/>
      <c r="C43" s="63"/>
      <c r="D43" s="63"/>
      <c r="E43" s="63"/>
      <c r="F43" s="62"/>
      <c r="G43" s="62"/>
      <c r="H43" s="62"/>
      <c r="I43" s="63"/>
      <c r="J43" s="63">
        <v>7.9</v>
      </c>
      <c r="K43" s="63">
        <v>7.8</v>
      </c>
      <c r="L43" s="63">
        <v>3.7</v>
      </c>
      <c r="M43" s="65">
        <f t="shared" si="4"/>
        <v>-0.10000000000000053</v>
      </c>
      <c r="N43" s="65">
        <f t="shared" si="4"/>
        <v>-4.1</v>
      </c>
      <c r="V43" s="58"/>
    </row>
    <row r="44" spans="3:12" ht="15.75" thickTop="1">
      <c r="C44" s="52"/>
      <c r="D44" s="52"/>
      <c r="E44" s="52"/>
      <c r="J44" s="58"/>
      <c r="K44" s="58"/>
      <c r="L44" s="52"/>
    </row>
    <row r="45" ht="15">
      <c r="A45" s="39" t="s">
        <v>294</v>
      </c>
    </row>
    <row r="46" ht="15">
      <c r="A46" s="43"/>
    </row>
    <row r="47" ht="15">
      <c r="A47" s="43"/>
    </row>
    <row r="48" ht="15">
      <c r="A48" s="43"/>
    </row>
    <row r="49" ht="15">
      <c r="A49" s="43"/>
    </row>
    <row r="50" ht="15">
      <c r="A50" s="43"/>
    </row>
    <row r="51" ht="15">
      <c r="A51" s="43"/>
    </row>
    <row r="52" ht="15">
      <c r="A52" s="43" t="s">
        <v>280</v>
      </c>
    </row>
    <row r="53" ht="15">
      <c r="A53" s="43" t="s">
        <v>284</v>
      </c>
    </row>
    <row r="54" ht="15">
      <c r="A54" s="43" t="s">
        <v>280</v>
      </c>
    </row>
    <row r="55" ht="15">
      <c r="A55" s="43" t="s">
        <v>280</v>
      </c>
    </row>
    <row r="58" ht="15">
      <c r="A58" s="43"/>
    </row>
  </sheetData>
  <printOptions horizontalCentered="1" verticalCentered="1"/>
  <pageMargins left="0.76" right="0.5" top="0.59" bottom="0.55" header="0.5" footer="0.5"/>
  <pageSetup fitToHeight="1" fitToWidth="1" orientation="landscape" scale="7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58"/>
  <sheetViews>
    <sheetView showGridLines="0" workbookViewId="0" topLeftCell="D6">
      <selection activeCell="M6" sqref="M6:N7"/>
    </sheetView>
  </sheetViews>
  <sheetFormatPr defaultColWidth="6.77734375" defaultRowHeight="15.75"/>
  <cols>
    <col min="1" max="1" width="27.3359375" style="39" customWidth="1"/>
    <col min="2" max="2" width="2.77734375" style="39" customWidth="1"/>
    <col min="3" max="5" width="6.77734375" style="39" customWidth="1"/>
    <col min="6" max="6" width="8.21484375" style="39" customWidth="1"/>
    <col min="7" max="7" width="6.77734375" style="39" customWidth="1"/>
    <col min="8" max="8" width="3.77734375" style="39" customWidth="1"/>
    <col min="9" max="12" width="6.77734375" style="39" customWidth="1"/>
    <col min="13" max="13" width="7.6640625" style="39" customWidth="1"/>
    <col min="14" max="15" width="6.77734375" style="39" customWidth="1"/>
    <col min="16" max="21" width="3.77734375" style="39" customWidth="1"/>
    <col min="22" max="16384" width="6.77734375" style="39" customWidth="1"/>
  </cols>
  <sheetData>
    <row r="1" ht="18">
      <c r="A1" s="38" t="s">
        <v>113</v>
      </c>
    </row>
    <row r="3" ht="15.75" thickBot="1">
      <c r="D3" s="39" t="s">
        <v>2</v>
      </c>
    </row>
    <row r="4" spans="1:14" ht="15.75" thickTop="1">
      <c r="A4" s="40"/>
      <c r="B4" s="40"/>
      <c r="C4" s="41" t="s">
        <v>84</v>
      </c>
      <c r="D4" s="40"/>
      <c r="E4" s="40"/>
      <c r="F4" s="40"/>
      <c r="G4" s="40"/>
      <c r="H4" s="40"/>
      <c r="I4" s="40"/>
      <c r="J4" s="41" t="s">
        <v>85</v>
      </c>
      <c r="K4" s="40"/>
      <c r="L4" s="40"/>
      <c r="M4" s="40"/>
      <c r="N4" s="40"/>
    </row>
    <row r="6" spans="6:14" ht="15.75">
      <c r="F6" s="135" t="s">
        <v>10</v>
      </c>
      <c r="G6" s="136"/>
      <c r="M6" s="135" t="s">
        <v>10</v>
      </c>
      <c r="N6" s="136"/>
    </row>
    <row r="7" spans="1:15" ht="15">
      <c r="A7" s="43" t="s">
        <v>86</v>
      </c>
      <c r="B7" s="44"/>
      <c r="C7" s="45" t="s">
        <v>87</v>
      </c>
      <c r="D7" s="45" t="s">
        <v>88</v>
      </c>
      <c r="E7" s="45">
        <v>1990</v>
      </c>
      <c r="F7" s="42" t="s">
        <v>6</v>
      </c>
      <c r="G7" s="42" t="s">
        <v>7</v>
      </c>
      <c r="H7" s="46"/>
      <c r="I7" s="47"/>
      <c r="J7" s="45" t="s">
        <v>87</v>
      </c>
      <c r="K7" s="45" t="s">
        <v>88</v>
      </c>
      <c r="L7" s="45">
        <v>1990</v>
      </c>
      <c r="M7" s="42" t="s">
        <v>6</v>
      </c>
      <c r="N7" s="42" t="s">
        <v>7</v>
      </c>
      <c r="O7" s="48"/>
    </row>
    <row r="8" spans="1:15" ht="15">
      <c r="A8" s="43"/>
      <c r="B8" s="49"/>
      <c r="C8" s="50"/>
      <c r="D8" s="50"/>
      <c r="E8" s="50"/>
      <c r="F8" s="48"/>
      <c r="G8" s="48"/>
      <c r="H8" s="46"/>
      <c r="I8" s="47"/>
      <c r="J8" s="51"/>
      <c r="K8" s="51"/>
      <c r="L8" s="50"/>
      <c r="M8" s="48"/>
      <c r="N8" s="48"/>
      <c r="O8" s="48"/>
    </row>
    <row r="9" spans="1:15" ht="15">
      <c r="A9" s="43" t="s">
        <v>89</v>
      </c>
      <c r="C9" s="52">
        <v>0.25</v>
      </c>
      <c r="D9" s="52">
        <v>0.5</v>
      </c>
      <c r="E9" s="52">
        <v>0.754</v>
      </c>
      <c r="F9" s="46">
        <f>(D9-C9)*100</f>
        <v>25</v>
      </c>
      <c r="G9" s="46">
        <f>(E9-D9)*100</f>
        <v>25.4</v>
      </c>
      <c r="H9" s="46"/>
      <c r="I9" s="52"/>
      <c r="J9" s="52">
        <v>0.24</v>
      </c>
      <c r="K9" s="52">
        <v>0.48</v>
      </c>
      <c r="L9" s="52">
        <v>0.75</v>
      </c>
      <c r="M9" s="46">
        <f>(K9-J9)*100</f>
        <v>24</v>
      </c>
      <c r="N9" s="46">
        <f>(L9-K9)*100</f>
        <v>27</v>
      </c>
      <c r="O9" s="46"/>
    </row>
    <row r="10" spans="1:15" ht="15">
      <c r="A10" s="43" t="s">
        <v>90</v>
      </c>
      <c r="C10" s="52">
        <v>0.08</v>
      </c>
      <c r="D10" s="52">
        <v>0.07</v>
      </c>
      <c r="E10" s="52">
        <v>0.014</v>
      </c>
      <c r="F10" s="46">
        <f>(D10-C10)*100</f>
        <v>-0.9999999999999996</v>
      </c>
      <c r="G10" s="46">
        <f>(E10-D10)*100</f>
        <v>-5.6000000000000005</v>
      </c>
      <c r="H10" s="46"/>
      <c r="I10" s="52"/>
      <c r="J10" s="52">
        <v>0.09</v>
      </c>
      <c r="K10" s="52">
        <v>0.06</v>
      </c>
      <c r="L10" s="52">
        <v>0.01</v>
      </c>
      <c r="M10" s="46">
        <f>(K10-J10)*100</f>
        <v>-3</v>
      </c>
      <c r="N10" s="46">
        <f>(L10-K10)*100</f>
        <v>-5</v>
      </c>
      <c r="O10" s="46"/>
    </row>
    <row r="11" spans="1:21" ht="15">
      <c r="A11" s="43" t="s">
        <v>91</v>
      </c>
      <c r="C11" s="53">
        <v>42</v>
      </c>
      <c r="D11" s="53">
        <v>27</v>
      </c>
      <c r="E11" s="54" t="s">
        <v>92</v>
      </c>
      <c r="F11" s="46">
        <f>(D11-C11)</f>
        <v>-15</v>
      </c>
      <c r="G11" s="54" t="s">
        <v>92</v>
      </c>
      <c r="H11" s="46"/>
      <c r="I11" s="53"/>
      <c r="J11" s="53">
        <v>42</v>
      </c>
      <c r="K11" s="53">
        <v>28</v>
      </c>
      <c r="L11" s="54" t="s">
        <v>92</v>
      </c>
      <c r="M11" s="46">
        <f>(K11-J11)</f>
        <v>-14</v>
      </c>
      <c r="N11" s="54" t="s">
        <v>92</v>
      </c>
      <c r="O11" s="46"/>
      <c r="P11" s="53"/>
      <c r="Q11" s="53"/>
      <c r="R11" s="53"/>
      <c r="S11" s="53"/>
      <c r="T11" s="53"/>
      <c r="U11" s="53"/>
    </row>
    <row r="12" spans="1:15" ht="15">
      <c r="A12" s="43" t="s">
        <v>93</v>
      </c>
      <c r="C12" s="52">
        <v>0.67</v>
      </c>
      <c r="D12" s="52">
        <v>0.74</v>
      </c>
      <c r="E12" s="52">
        <v>0.802</v>
      </c>
      <c r="F12" s="46">
        <f>(D12-C12)*100</f>
        <v>6.999999999999995</v>
      </c>
      <c r="G12" s="46">
        <f>(E12-D12)*100</f>
        <v>6.2000000000000055</v>
      </c>
      <c r="H12" s="46"/>
      <c r="I12" s="52"/>
      <c r="J12" s="55" t="s">
        <v>2</v>
      </c>
      <c r="L12" s="52"/>
      <c r="M12" s="46" t="s">
        <v>2</v>
      </c>
      <c r="N12" s="46" t="s">
        <v>2</v>
      </c>
      <c r="O12" s="46"/>
    </row>
    <row r="15" ht="15">
      <c r="A15" s="43" t="s">
        <v>94</v>
      </c>
    </row>
    <row r="16" ht="15">
      <c r="A16" s="43" t="s">
        <v>2</v>
      </c>
    </row>
    <row r="17" ht="15">
      <c r="A17" s="43" t="s">
        <v>95</v>
      </c>
    </row>
    <row r="18" ht="15">
      <c r="A18" s="56" t="s">
        <v>92</v>
      </c>
    </row>
    <row r="19" spans="1:14" ht="15">
      <c r="A19" s="57" t="s">
        <v>51</v>
      </c>
      <c r="C19" s="58">
        <v>22.5</v>
      </c>
      <c r="D19" s="58">
        <v>10.2</v>
      </c>
      <c r="E19" s="59">
        <v>4.1</v>
      </c>
      <c r="F19" s="39">
        <f aca="true" t="shared" si="0" ref="F19:G25">D19-C19</f>
        <v>-12.3</v>
      </c>
      <c r="G19" s="60">
        <f t="shared" si="0"/>
        <v>-6.1</v>
      </c>
      <c r="H19" s="58"/>
      <c r="I19" s="58"/>
      <c r="J19" s="58">
        <v>61.7</v>
      </c>
      <c r="K19" s="58">
        <v>38.2</v>
      </c>
      <c r="L19" s="59">
        <v>13.5</v>
      </c>
      <c r="M19" s="39">
        <f aca="true" t="shared" si="1" ref="M19:N25">K19-J19</f>
        <v>-23.5</v>
      </c>
      <c r="N19" s="39">
        <f t="shared" si="1"/>
        <v>-24.700000000000003</v>
      </c>
    </row>
    <row r="20" spans="1:14" ht="15">
      <c r="A20" s="57" t="s">
        <v>53</v>
      </c>
      <c r="C20" s="58">
        <v>30</v>
      </c>
      <c r="D20" s="58">
        <v>14.1</v>
      </c>
      <c r="E20" s="59">
        <v>5</v>
      </c>
      <c r="F20" s="39">
        <f t="shared" si="0"/>
        <v>-15.9</v>
      </c>
      <c r="G20" s="60">
        <f t="shared" si="0"/>
        <v>-9.1</v>
      </c>
      <c r="H20" s="58"/>
      <c r="I20" s="58"/>
      <c r="J20" s="58">
        <v>25.9</v>
      </c>
      <c r="K20" s="58">
        <v>27.5</v>
      </c>
      <c r="L20" s="59">
        <v>16.8</v>
      </c>
      <c r="M20" s="39">
        <f t="shared" si="1"/>
        <v>1.6000000000000014</v>
      </c>
      <c r="N20" s="39">
        <f t="shared" si="1"/>
        <v>-10.7</v>
      </c>
    </row>
    <row r="21" spans="1:14" ht="15">
      <c r="A21" s="57" t="s">
        <v>55</v>
      </c>
      <c r="C21" s="58">
        <v>24.6</v>
      </c>
      <c r="D21" s="58">
        <v>27.5</v>
      </c>
      <c r="E21" s="59">
        <v>12.5</v>
      </c>
      <c r="F21" s="39">
        <f t="shared" si="0"/>
        <v>2.8999999999999986</v>
      </c>
      <c r="G21" s="60">
        <f t="shared" si="0"/>
        <v>-15</v>
      </c>
      <c r="H21" s="58"/>
      <c r="I21" s="58"/>
      <c r="J21" s="58">
        <v>7.6</v>
      </c>
      <c r="K21" s="58">
        <v>21.4</v>
      </c>
      <c r="L21" s="59">
        <v>31</v>
      </c>
      <c r="M21" s="39">
        <f t="shared" si="1"/>
        <v>13.799999999999999</v>
      </c>
      <c r="N21" s="39">
        <f t="shared" si="1"/>
        <v>9.600000000000001</v>
      </c>
    </row>
    <row r="22" spans="1:14" ht="15">
      <c r="A22" s="57" t="s">
        <v>57</v>
      </c>
      <c r="C22" s="58">
        <v>7</v>
      </c>
      <c r="D22" s="58">
        <v>11</v>
      </c>
      <c r="E22" s="59">
        <v>3.9</v>
      </c>
      <c r="F22" s="39">
        <f t="shared" si="0"/>
        <v>4</v>
      </c>
      <c r="G22" s="60">
        <f t="shared" si="0"/>
        <v>-7.1</v>
      </c>
      <c r="H22" s="58"/>
      <c r="I22" s="58"/>
      <c r="J22" s="58">
        <v>1.7</v>
      </c>
      <c r="K22" s="58">
        <v>3.1</v>
      </c>
      <c r="L22" s="59">
        <v>3.7</v>
      </c>
      <c r="M22" s="39">
        <f t="shared" si="1"/>
        <v>1.4000000000000001</v>
      </c>
      <c r="N22" s="39">
        <f t="shared" si="1"/>
        <v>0.6000000000000001</v>
      </c>
    </row>
    <row r="23" spans="1:14" ht="15">
      <c r="A23" s="57" t="s">
        <v>59</v>
      </c>
      <c r="C23" s="58">
        <v>3.2</v>
      </c>
      <c r="D23" s="58">
        <v>9.6</v>
      </c>
      <c r="E23" s="59">
        <v>21.6</v>
      </c>
      <c r="F23" s="39">
        <f t="shared" si="0"/>
        <v>6.3999999999999995</v>
      </c>
      <c r="G23" s="60">
        <f t="shared" si="0"/>
        <v>12.000000000000002</v>
      </c>
      <c r="H23" s="58"/>
      <c r="I23" s="58"/>
      <c r="J23" s="58">
        <v>0.5</v>
      </c>
      <c r="K23" s="58">
        <v>2.6</v>
      </c>
      <c r="L23" s="59">
        <v>13.1</v>
      </c>
      <c r="M23" s="39">
        <f t="shared" si="1"/>
        <v>2.1</v>
      </c>
      <c r="N23" s="39">
        <f t="shared" si="1"/>
        <v>10.5</v>
      </c>
    </row>
    <row r="24" spans="1:14" ht="15">
      <c r="A24" s="57" t="s">
        <v>61</v>
      </c>
      <c r="C24" s="58">
        <v>12.1</v>
      </c>
      <c r="D24" s="58">
        <v>25.7</v>
      </c>
      <c r="E24" s="59">
        <v>51.4</v>
      </c>
      <c r="F24" s="39">
        <f t="shared" si="0"/>
        <v>13.6</v>
      </c>
      <c r="G24" s="60">
        <f t="shared" si="0"/>
        <v>25.7</v>
      </c>
      <c r="H24" s="58"/>
      <c r="I24" s="58"/>
      <c r="J24" s="58">
        <v>2.1</v>
      </c>
      <c r="K24" s="58">
        <v>6.3</v>
      </c>
      <c r="L24" s="59">
        <v>21.1</v>
      </c>
      <c r="M24" s="39">
        <f t="shared" si="1"/>
        <v>4.199999999999999</v>
      </c>
      <c r="N24" s="39">
        <f t="shared" si="1"/>
        <v>14.8</v>
      </c>
    </row>
    <row r="25" spans="1:14" ht="15">
      <c r="A25" s="57" t="s">
        <v>96</v>
      </c>
      <c r="C25" s="58">
        <v>0.7</v>
      </c>
      <c r="D25" s="58">
        <v>2</v>
      </c>
      <c r="E25" s="59">
        <v>1.5</v>
      </c>
      <c r="F25" s="39">
        <f t="shared" si="0"/>
        <v>1.3</v>
      </c>
      <c r="G25" s="60">
        <f t="shared" si="0"/>
        <v>-0.5</v>
      </c>
      <c r="H25" s="58"/>
      <c r="I25" s="58"/>
      <c r="J25" s="58">
        <v>0.5</v>
      </c>
      <c r="K25" s="58">
        <v>0.9</v>
      </c>
      <c r="L25" s="59">
        <v>0.9</v>
      </c>
      <c r="M25" s="39">
        <f t="shared" si="1"/>
        <v>0.4</v>
      </c>
      <c r="N25" s="39">
        <f t="shared" si="1"/>
        <v>0</v>
      </c>
    </row>
    <row r="26" spans="1:12" ht="15">
      <c r="A26" s="56" t="s">
        <v>92</v>
      </c>
      <c r="C26" s="58"/>
      <c r="D26" s="58"/>
      <c r="E26" s="58"/>
      <c r="J26" s="58"/>
      <c r="K26" s="58"/>
      <c r="L26" s="58"/>
    </row>
    <row r="27" spans="3:12" ht="15">
      <c r="C27" s="58"/>
      <c r="D27" s="58"/>
      <c r="E27" s="58"/>
      <c r="J27" s="58"/>
      <c r="K27" s="58"/>
      <c r="L27" s="58"/>
    </row>
    <row r="28" spans="1:11" ht="15">
      <c r="A28" s="43" t="s">
        <v>97</v>
      </c>
      <c r="J28" s="58"/>
      <c r="K28" s="58"/>
    </row>
    <row r="29" spans="1:11" ht="15">
      <c r="A29" s="56" t="s">
        <v>92</v>
      </c>
      <c r="J29" s="58"/>
      <c r="K29" s="58"/>
    </row>
    <row r="30" spans="1:15" ht="15">
      <c r="A30" s="43" t="s">
        <v>98</v>
      </c>
      <c r="C30" s="58">
        <v>76.4</v>
      </c>
      <c r="D30" s="58">
        <v>73.4</v>
      </c>
      <c r="E30" s="58">
        <v>62</v>
      </c>
      <c r="F30" s="60">
        <f aca="true" t="shared" si="2" ref="F30:G32">D30-C30</f>
        <v>-3</v>
      </c>
      <c r="G30" s="60">
        <f t="shared" si="2"/>
        <v>-11.400000000000006</v>
      </c>
      <c r="H30" s="58"/>
      <c r="I30" s="58"/>
      <c r="J30" s="58">
        <v>87.4</v>
      </c>
      <c r="K30" s="58">
        <v>87.4</v>
      </c>
      <c r="L30" s="58">
        <v>75.4</v>
      </c>
      <c r="M30" s="60">
        <f aca="true" t="shared" si="3" ref="M30:N32">K30-J30</f>
        <v>0</v>
      </c>
      <c r="N30" s="60">
        <f t="shared" si="3"/>
        <v>-12</v>
      </c>
      <c r="O30" s="60"/>
    </row>
    <row r="31" spans="1:15" ht="15">
      <c r="A31" s="43" t="s">
        <v>99</v>
      </c>
      <c r="C31" s="58">
        <v>23.6</v>
      </c>
      <c r="D31" s="58">
        <v>26.2</v>
      </c>
      <c r="E31" s="58">
        <v>37.5</v>
      </c>
      <c r="F31" s="60">
        <f t="shared" si="2"/>
        <v>2.599999999999998</v>
      </c>
      <c r="G31" s="60">
        <f t="shared" si="2"/>
        <v>11.3</v>
      </c>
      <c r="H31" s="58"/>
      <c r="I31" s="58"/>
      <c r="J31" s="58">
        <v>12.6</v>
      </c>
      <c r="K31" s="58">
        <v>12.3</v>
      </c>
      <c r="L31" s="58">
        <v>24.4</v>
      </c>
      <c r="M31" s="60">
        <f t="shared" si="3"/>
        <v>-0.29999999999999893</v>
      </c>
      <c r="N31" s="60">
        <f t="shared" si="3"/>
        <v>12.099999999999998</v>
      </c>
      <c r="O31" s="60"/>
    </row>
    <row r="32" spans="1:15" ht="15">
      <c r="A32" s="43" t="s">
        <v>96</v>
      </c>
      <c r="C32" s="58">
        <v>0</v>
      </c>
      <c r="D32" s="58">
        <v>0.4</v>
      </c>
      <c r="E32" s="58">
        <v>0.4</v>
      </c>
      <c r="F32" s="60">
        <f t="shared" si="2"/>
        <v>0.4</v>
      </c>
      <c r="G32" s="60">
        <f t="shared" si="2"/>
        <v>0</v>
      </c>
      <c r="H32" s="58"/>
      <c r="I32" s="58"/>
      <c r="J32" s="58">
        <v>0</v>
      </c>
      <c r="K32" s="58">
        <v>0.3</v>
      </c>
      <c r="L32" s="58">
        <v>0.2</v>
      </c>
      <c r="M32" s="60">
        <f t="shared" si="3"/>
        <v>0.3</v>
      </c>
      <c r="N32" s="60">
        <f t="shared" si="3"/>
        <v>-0.09999999999999998</v>
      </c>
      <c r="O32" s="60"/>
    </row>
    <row r="33" ht="15">
      <c r="A33" s="56" t="s">
        <v>92</v>
      </c>
    </row>
    <row r="34" spans="3:12" ht="15">
      <c r="C34" s="58"/>
      <c r="D34" s="58"/>
      <c r="E34" s="58"/>
      <c r="J34" s="58"/>
      <c r="K34" s="58"/>
      <c r="L34" s="58"/>
    </row>
    <row r="35" spans="1:12" ht="15">
      <c r="A35" s="43" t="s">
        <v>100</v>
      </c>
      <c r="C35" s="58"/>
      <c r="D35" s="58"/>
      <c r="E35" s="58"/>
      <c r="J35" s="58"/>
      <c r="K35" s="58"/>
      <c r="L35" s="58"/>
    </row>
    <row r="36" spans="1:12" ht="15">
      <c r="A36" s="56" t="s">
        <v>92</v>
      </c>
      <c r="C36" s="58"/>
      <c r="D36" s="58"/>
      <c r="E36" s="58"/>
      <c r="H36" s="58"/>
      <c r="I36" s="58"/>
      <c r="J36" s="58"/>
      <c r="K36" s="58"/>
      <c r="L36" s="58"/>
    </row>
    <row r="37" spans="1:14" ht="15">
      <c r="A37" s="43" t="s">
        <v>101</v>
      </c>
      <c r="C37" s="58"/>
      <c r="D37" s="58"/>
      <c r="E37" s="58"/>
      <c r="H37" s="58"/>
      <c r="I37" s="58"/>
      <c r="J37" s="58">
        <v>14</v>
      </c>
      <c r="K37" s="58">
        <v>11.9</v>
      </c>
      <c r="L37" s="59">
        <v>9.8</v>
      </c>
      <c r="M37" s="60">
        <f aca="true" t="shared" si="4" ref="M37:N43">K37-J37</f>
        <v>-2.0999999999999996</v>
      </c>
      <c r="N37" s="60">
        <f t="shared" si="4"/>
        <v>-2.0999999999999996</v>
      </c>
    </row>
    <row r="38" spans="1:14" ht="15">
      <c r="A38" s="43" t="s">
        <v>102</v>
      </c>
      <c r="C38" s="58"/>
      <c r="D38" s="58"/>
      <c r="E38" s="58"/>
      <c r="H38" s="58"/>
      <c r="I38" s="58"/>
      <c r="J38" s="58">
        <v>38.1</v>
      </c>
      <c r="K38" s="58">
        <v>30.9</v>
      </c>
      <c r="L38" s="59">
        <v>23.1</v>
      </c>
      <c r="M38" s="60">
        <f t="shared" si="4"/>
        <v>-7.200000000000003</v>
      </c>
      <c r="N38" s="60">
        <f t="shared" si="4"/>
        <v>-7.799999999999997</v>
      </c>
    </row>
    <row r="39" spans="1:14" ht="15">
      <c r="A39" s="43" t="s">
        <v>103</v>
      </c>
      <c r="C39" s="58"/>
      <c r="D39" s="58"/>
      <c r="E39" s="58"/>
      <c r="H39" s="58"/>
      <c r="I39" s="58"/>
      <c r="J39" s="58">
        <v>13.8</v>
      </c>
      <c r="K39" s="58">
        <v>18.3</v>
      </c>
      <c r="L39" s="59">
        <v>22.1</v>
      </c>
      <c r="M39" s="60">
        <f t="shared" si="4"/>
        <v>4.5</v>
      </c>
      <c r="N39" s="60">
        <f t="shared" si="4"/>
        <v>3.8000000000000007</v>
      </c>
    </row>
    <row r="40" spans="1:14" ht="15">
      <c r="A40" s="43" t="s">
        <v>104</v>
      </c>
      <c r="C40" s="58"/>
      <c r="D40" s="58"/>
      <c r="E40" s="58"/>
      <c r="H40" s="58"/>
      <c r="I40" s="58"/>
      <c r="J40" s="58">
        <v>13.1</v>
      </c>
      <c r="K40" s="58">
        <v>15.4</v>
      </c>
      <c r="L40" s="59">
        <v>19.6</v>
      </c>
      <c r="M40" s="60">
        <f t="shared" si="4"/>
        <v>2.3000000000000007</v>
      </c>
      <c r="N40" s="60">
        <f t="shared" si="4"/>
        <v>4.200000000000001</v>
      </c>
    </row>
    <row r="41" spans="1:14" ht="15">
      <c r="A41" s="43" t="s">
        <v>105</v>
      </c>
      <c r="C41" s="58"/>
      <c r="D41" s="58"/>
      <c r="E41" s="58"/>
      <c r="H41" s="58"/>
      <c r="I41" s="58"/>
      <c r="J41" s="58">
        <v>3.5</v>
      </c>
      <c r="K41" s="58">
        <v>4.3</v>
      </c>
      <c r="L41" s="59">
        <v>6</v>
      </c>
      <c r="M41" s="60">
        <f t="shared" si="4"/>
        <v>0.7999999999999998</v>
      </c>
      <c r="N41" s="60">
        <f t="shared" si="4"/>
        <v>1.7000000000000002</v>
      </c>
    </row>
    <row r="42" spans="1:14" ht="15">
      <c r="A42" s="43" t="s">
        <v>106</v>
      </c>
      <c r="C42" s="58"/>
      <c r="D42" s="58"/>
      <c r="E42" s="58"/>
      <c r="H42" s="58"/>
      <c r="I42" s="58"/>
      <c r="J42" s="58">
        <v>4.3</v>
      </c>
      <c r="K42" s="58">
        <v>8</v>
      </c>
      <c r="L42" s="59">
        <v>11.2</v>
      </c>
      <c r="M42" s="60">
        <f t="shared" si="4"/>
        <v>3.7</v>
      </c>
      <c r="N42" s="60">
        <f t="shared" si="4"/>
        <v>3.1999999999999993</v>
      </c>
    </row>
    <row r="43" spans="1:14" ht="15.75" thickBot="1">
      <c r="A43" s="61" t="s">
        <v>107</v>
      </c>
      <c r="B43" s="62"/>
      <c r="C43" s="63"/>
      <c r="D43" s="63"/>
      <c r="E43" s="63"/>
      <c r="F43" s="62"/>
      <c r="G43" s="62"/>
      <c r="H43" s="62"/>
      <c r="I43" s="63"/>
      <c r="J43" s="63">
        <v>13.2</v>
      </c>
      <c r="K43" s="63">
        <v>11.1</v>
      </c>
      <c r="L43" s="64">
        <v>8.2</v>
      </c>
      <c r="M43" s="65">
        <f t="shared" si="4"/>
        <v>-2.0999999999999996</v>
      </c>
      <c r="N43" s="65">
        <f t="shared" si="4"/>
        <v>-2.9000000000000004</v>
      </c>
    </row>
    <row r="44" spans="3:12" ht="15.75" thickTop="1">
      <c r="C44" s="52"/>
      <c r="D44" s="52"/>
      <c r="E44" s="52"/>
      <c r="J44" s="58"/>
      <c r="K44" s="58"/>
      <c r="L44" s="52"/>
    </row>
    <row r="45" ht="15">
      <c r="A45" s="39" t="s">
        <v>294</v>
      </c>
    </row>
    <row r="46" ht="15">
      <c r="A46" s="43"/>
    </row>
    <row r="47" ht="15">
      <c r="A47" s="43"/>
    </row>
    <row r="48" ht="15">
      <c r="A48" s="43"/>
    </row>
    <row r="49" ht="15">
      <c r="A49" s="43"/>
    </row>
    <row r="50" ht="15">
      <c r="A50" s="43"/>
    </row>
    <row r="51" ht="15">
      <c r="A51" s="43"/>
    </row>
    <row r="52" ht="15">
      <c r="A52" s="43"/>
    </row>
    <row r="53" ht="15">
      <c r="A53" s="43"/>
    </row>
    <row r="54" ht="15">
      <c r="A54" s="43"/>
    </row>
    <row r="55" ht="15">
      <c r="A55" s="43"/>
    </row>
    <row r="58" ht="15">
      <c r="A58" s="43"/>
    </row>
  </sheetData>
  <printOptions horizontalCentered="1" verticalCentered="1"/>
  <pageMargins left="1.5" right="0.5" top="1" bottom="0.55" header="0.5" footer="0.5"/>
  <pageSetup fitToHeight="1" fitToWidth="1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8"/>
  <sheetViews>
    <sheetView showGridLines="0" workbookViewId="0" topLeftCell="A42">
      <selection activeCell="A58" sqref="A58"/>
    </sheetView>
  </sheetViews>
  <sheetFormatPr defaultColWidth="6.77734375" defaultRowHeight="15.75"/>
  <cols>
    <col min="1" max="1" width="27.3359375" style="39" customWidth="1"/>
    <col min="2" max="2" width="2.77734375" style="39" customWidth="1"/>
    <col min="3" max="5" width="6.77734375" style="39" customWidth="1"/>
    <col min="6" max="6" width="8.21484375" style="39" customWidth="1"/>
    <col min="7" max="7" width="6.77734375" style="39" customWidth="1"/>
    <col min="8" max="8" width="3.77734375" style="39" customWidth="1"/>
    <col min="9" max="12" width="6.77734375" style="39" customWidth="1"/>
    <col min="13" max="13" width="7.6640625" style="39" customWidth="1"/>
    <col min="14" max="15" width="6.77734375" style="39" customWidth="1"/>
    <col min="16" max="20" width="3.77734375" style="39" customWidth="1"/>
    <col min="21" max="16384" width="6.77734375" style="39" customWidth="1"/>
  </cols>
  <sheetData>
    <row r="1" ht="18">
      <c r="A1" s="38" t="s">
        <v>114</v>
      </c>
    </row>
    <row r="3" ht="15.75" thickBot="1">
      <c r="D3" s="39" t="s">
        <v>2</v>
      </c>
    </row>
    <row r="4" spans="1:14" ht="15.75" thickTop="1">
      <c r="A4" s="40"/>
      <c r="B4" s="40"/>
      <c r="C4" s="41" t="s">
        <v>84</v>
      </c>
      <c r="D4" s="40"/>
      <c r="E4" s="40"/>
      <c r="F4" s="40"/>
      <c r="G4" s="40"/>
      <c r="H4" s="40"/>
      <c r="I4" s="40"/>
      <c r="J4" s="41" t="s">
        <v>85</v>
      </c>
      <c r="K4" s="40"/>
      <c r="L4" s="40"/>
      <c r="M4" s="40"/>
      <c r="N4" s="40"/>
    </row>
    <row r="6" spans="6:14" ht="15.75">
      <c r="F6" s="135" t="s">
        <v>10</v>
      </c>
      <c r="G6" s="136"/>
      <c r="M6" s="135" t="s">
        <v>10</v>
      </c>
      <c r="N6" s="136"/>
    </row>
    <row r="7" spans="1:15" ht="15">
      <c r="A7" s="43" t="s">
        <v>86</v>
      </c>
      <c r="B7" s="44"/>
      <c r="C7" s="45" t="s">
        <v>87</v>
      </c>
      <c r="D7" s="45" t="s">
        <v>88</v>
      </c>
      <c r="E7" s="45">
        <v>1990</v>
      </c>
      <c r="F7" s="42" t="s">
        <v>6</v>
      </c>
      <c r="G7" s="42" t="s">
        <v>7</v>
      </c>
      <c r="H7" s="46"/>
      <c r="I7" s="47"/>
      <c r="J7" s="45" t="s">
        <v>87</v>
      </c>
      <c r="K7" s="45" t="s">
        <v>88</v>
      </c>
      <c r="L7" s="45">
        <v>1990</v>
      </c>
      <c r="M7" s="42" t="s">
        <v>6</v>
      </c>
      <c r="N7" s="42" t="s">
        <v>7</v>
      </c>
      <c r="O7" s="48"/>
    </row>
    <row r="8" spans="1:15" ht="15">
      <c r="A8" s="43"/>
      <c r="B8" s="49"/>
      <c r="C8" s="50"/>
      <c r="D8" s="50"/>
      <c r="E8" s="50"/>
      <c r="F8" s="48"/>
      <c r="G8" s="48"/>
      <c r="H8" s="46"/>
      <c r="I8" s="47"/>
      <c r="J8" s="51"/>
      <c r="K8" s="51"/>
      <c r="L8" s="50"/>
      <c r="M8" s="48"/>
      <c r="N8" s="48"/>
      <c r="O8" s="48"/>
    </row>
    <row r="9" spans="1:15" ht="15">
      <c r="A9" s="43" t="s">
        <v>89</v>
      </c>
      <c r="C9" s="52">
        <v>0.38</v>
      </c>
      <c r="D9" s="52">
        <v>0.53</v>
      </c>
      <c r="E9" s="52" t="s">
        <v>2</v>
      </c>
      <c r="F9" s="46">
        <f>(D9-C9)*100</f>
        <v>15.000000000000002</v>
      </c>
      <c r="G9" s="46" t="s">
        <v>2</v>
      </c>
      <c r="H9" s="46"/>
      <c r="I9" s="52"/>
      <c r="J9" s="52">
        <v>0.37</v>
      </c>
      <c r="K9" s="52">
        <v>0.52</v>
      </c>
      <c r="L9" s="52" t="s">
        <v>2</v>
      </c>
      <c r="M9" s="46">
        <f>(K9-J9)*100</f>
        <v>15.000000000000002</v>
      </c>
      <c r="N9" s="46" t="s">
        <v>2</v>
      </c>
      <c r="O9" s="46"/>
    </row>
    <row r="10" spans="1:15" ht="15">
      <c r="A10" s="43" t="s">
        <v>90</v>
      </c>
      <c r="C10" s="52">
        <v>0.19</v>
      </c>
      <c r="D10" s="52">
        <v>0.26</v>
      </c>
      <c r="E10" s="52" t="s">
        <v>2</v>
      </c>
      <c r="F10" s="46">
        <f>(D10-C10)*100</f>
        <v>7.000000000000001</v>
      </c>
      <c r="G10" s="46" t="s">
        <v>2</v>
      </c>
      <c r="H10" s="46"/>
      <c r="I10" s="52"/>
      <c r="J10" s="52">
        <v>0.19</v>
      </c>
      <c r="K10" s="52">
        <v>0.26</v>
      </c>
      <c r="L10" s="52" t="s">
        <v>2</v>
      </c>
      <c r="M10" s="46">
        <f>(K10-J10)*100</f>
        <v>7.000000000000001</v>
      </c>
      <c r="N10" s="46" t="s">
        <v>2</v>
      </c>
      <c r="O10" s="46"/>
    </row>
    <row r="11" spans="1:20" ht="15">
      <c r="A11" s="43" t="s">
        <v>91</v>
      </c>
      <c r="C11" s="53">
        <v>80</v>
      </c>
      <c r="D11" s="53">
        <v>59</v>
      </c>
      <c r="E11" s="54" t="s">
        <v>2</v>
      </c>
      <c r="F11" s="46">
        <f>(D11-C11)</f>
        <v>-21</v>
      </c>
      <c r="G11" s="54" t="s">
        <v>2</v>
      </c>
      <c r="H11" s="46"/>
      <c r="I11" s="53"/>
      <c r="J11" s="53">
        <v>82</v>
      </c>
      <c r="K11" s="53">
        <v>61</v>
      </c>
      <c r="L11" s="54" t="s">
        <v>2</v>
      </c>
      <c r="M11" s="46">
        <f>(K11-J11)</f>
        <v>-21</v>
      </c>
      <c r="N11" s="54" t="s">
        <v>2</v>
      </c>
      <c r="O11" s="46"/>
      <c r="P11" s="53"/>
      <c r="Q11" s="53"/>
      <c r="R11" s="53"/>
      <c r="S11" s="53"/>
      <c r="T11" s="53"/>
    </row>
    <row r="12" spans="1:15" ht="15">
      <c r="A12" s="43" t="s">
        <v>93</v>
      </c>
      <c r="C12" s="52">
        <v>0.65</v>
      </c>
      <c r="D12" s="52">
        <v>0.67</v>
      </c>
      <c r="E12" s="52" t="s">
        <v>2</v>
      </c>
      <c r="F12" s="46">
        <f>(D12-C12)*100</f>
        <v>2.0000000000000018</v>
      </c>
      <c r="G12" s="46" t="s">
        <v>2</v>
      </c>
      <c r="H12" s="46"/>
      <c r="I12" s="52"/>
      <c r="J12" s="55" t="s">
        <v>2</v>
      </c>
      <c r="L12" s="52"/>
      <c r="M12" s="46" t="s">
        <v>2</v>
      </c>
      <c r="N12" s="46" t="s">
        <v>2</v>
      </c>
      <c r="O12" s="46"/>
    </row>
    <row r="15" ht="15">
      <c r="A15" s="43" t="s">
        <v>94</v>
      </c>
    </row>
    <row r="16" ht="15">
      <c r="A16" s="43" t="s">
        <v>2</v>
      </c>
    </row>
    <row r="17" ht="15">
      <c r="A17" s="43" t="s">
        <v>95</v>
      </c>
    </row>
    <row r="18" ht="15">
      <c r="A18" s="56" t="s">
        <v>92</v>
      </c>
    </row>
    <row r="19" spans="1:14" ht="15.75">
      <c r="A19" s="25" t="s">
        <v>34</v>
      </c>
      <c r="C19" s="58">
        <v>7.3</v>
      </c>
      <c r="D19" s="58">
        <v>4.4</v>
      </c>
      <c r="E19" s="59" t="s">
        <v>2</v>
      </c>
      <c r="F19" s="39">
        <f aca="true" t="shared" si="0" ref="F19:F25">D19-C19</f>
        <v>-2.8999999999999995</v>
      </c>
      <c r="G19" s="60" t="s">
        <v>2</v>
      </c>
      <c r="H19" s="58"/>
      <c r="I19" s="58"/>
      <c r="J19" s="58">
        <v>15.9</v>
      </c>
      <c r="K19" s="58">
        <v>8</v>
      </c>
      <c r="L19" s="59" t="s">
        <v>2</v>
      </c>
      <c r="M19" s="39">
        <f aca="true" t="shared" si="1" ref="M19:M25">K19-J19</f>
        <v>-7.9</v>
      </c>
      <c r="N19" s="39" t="s">
        <v>2</v>
      </c>
    </row>
    <row r="20" spans="1:14" ht="15.75">
      <c r="A20" s="25" t="s">
        <v>36</v>
      </c>
      <c r="C20" s="58">
        <v>28.4</v>
      </c>
      <c r="D20" s="58">
        <v>18.1</v>
      </c>
      <c r="E20" s="59" t="s">
        <v>2</v>
      </c>
      <c r="F20" s="39">
        <f t="shared" si="0"/>
        <v>-10.299999999999997</v>
      </c>
      <c r="G20" s="60" t="s">
        <v>2</v>
      </c>
      <c r="H20" s="58"/>
      <c r="I20" s="58"/>
      <c r="J20" s="58">
        <v>39.1</v>
      </c>
      <c r="K20" s="58">
        <v>30.7</v>
      </c>
      <c r="L20" s="59" t="s">
        <v>2</v>
      </c>
      <c r="M20" s="39">
        <f t="shared" si="1"/>
        <v>-8.400000000000002</v>
      </c>
      <c r="N20" s="39" t="s">
        <v>2</v>
      </c>
    </row>
    <row r="21" spans="1:14" ht="15.75">
      <c r="A21" s="25" t="s">
        <v>38</v>
      </c>
      <c r="C21" s="58">
        <v>26.2</v>
      </c>
      <c r="D21" s="58">
        <v>24.5</v>
      </c>
      <c r="E21" s="59" t="s">
        <v>2</v>
      </c>
      <c r="F21" s="39">
        <f t="shared" si="0"/>
        <v>-1.6999999999999993</v>
      </c>
      <c r="G21" s="60" t="s">
        <v>2</v>
      </c>
      <c r="H21" s="58"/>
      <c r="I21" s="58"/>
      <c r="J21" s="58">
        <v>18.6</v>
      </c>
      <c r="K21" s="58">
        <v>28.3</v>
      </c>
      <c r="L21" s="59" t="s">
        <v>2</v>
      </c>
      <c r="M21" s="39">
        <f t="shared" si="1"/>
        <v>9.7</v>
      </c>
      <c r="N21" s="39" t="s">
        <v>2</v>
      </c>
    </row>
    <row r="22" spans="1:14" ht="15.75">
      <c r="A22" s="25" t="s">
        <v>40</v>
      </c>
      <c r="C22" s="58">
        <v>12.4</v>
      </c>
      <c r="D22" s="58">
        <v>14.9</v>
      </c>
      <c r="E22" s="59" t="s">
        <v>2</v>
      </c>
      <c r="F22" s="39">
        <f t="shared" si="0"/>
        <v>2.5</v>
      </c>
      <c r="G22" s="60" t="s">
        <v>2</v>
      </c>
      <c r="H22" s="58"/>
      <c r="I22" s="58"/>
      <c r="J22" s="58">
        <v>8.5</v>
      </c>
      <c r="K22" s="58">
        <v>9.8</v>
      </c>
      <c r="L22" s="59" t="s">
        <v>2</v>
      </c>
      <c r="M22" s="39">
        <f t="shared" si="1"/>
        <v>1.3000000000000007</v>
      </c>
      <c r="N22" s="39" t="s">
        <v>2</v>
      </c>
    </row>
    <row r="23" spans="1:14" ht="15.75">
      <c r="A23" s="25" t="s">
        <v>42</v>
      </c>
      <c r="C23" s="58">
        <v>8.4</v>
      </c>
      <c r="D23" s="58">
        <v>14</v>
      </c>
      <c r="E23" s="59" t="s">
        <v>2</v>
      </c>
      <c r="F23" s="39">
        <f t="shared" si="0"/>
        <v>5.6</v>
      </c>
      <c r="G23" s="60" t="s">
        <v>2</v>
      </c>
      <c r="H23" s="58"/>
      <c r="I23" s="58"/>
      <c r="J23" s="58">
        <v>6</v>
      </c>
      <c r="K23" s="58">
        <v>7.8</v>
      </c>
      <c r="L23" s="59" t="s">
        <v>2</v>
      </c>
      <c r="M23" s="39">
        <f t="shared" si="1"/>
        <v>1.7999999999999998</v>
      </c>
      <c r="N23" s="39" t="s">
        <v>115</v>
      </c>
    </row>
    <row r="24" spans="1:14" ht="15.75">
      <c r="A24" s="25" t="s">
        <v>44</v>
      </c>
      <c r="C24" s="58">
        <v>17.3</v>
      </c>
      <c r="D24" s="58">
        <v>23.7</v>
      </c>
      <c r="E24" s="59" t="s">
        <v>2</v>
      </c>
      <c r="F24" s="39">
        <f t="shared" si="0"/>
        <v>6.399999999999999</v>
      </c>
      <c r="G24" s="60" t="s">
        <v>2</v>
      </c>
      <c r="H24" s="58"/>
      <c r="I24" s="58"/>
      <c r="J24" s="58">
        <v>11.8</v>
      </c>
      <c r="K24" s="58">
        <v>14.9</v>
      </c>
      <c r="L24" s="59" t="s">
        <v>2</v>
      </c>
      <c r="M24" s="39">
        <f t="shared" si="1"/>
        <v>3.0999999999999996</v>
      </c>
      <c r="N24" s="39" t="s">
        <v>2</v>
      </c>
    </row>
    <row r="25" spans="1:13" ht="15.75">
      <c r="A25" s="25" t="s">
        <v>96</v>
      </c>
      <c r="C25" s="58">
        <v>0.1</v>
      </c>
      <c r="D25" s="58">
        <v>0.5</v>
      </c>
      <c r="E25" s="59"/>
      <c r="F25" s="39">
        <f t="shared" si="0"/>
        <v>0.4</v>
      </c>
      <c r="G25" s="60"/>
      <c r="H25" s="58"/>
      <c r="I25" s="58"/>
      <c r="J25" s="58">
        <v>0.1</v>
      </c>
      <c r="K25" s="58">
        <v>0.4</v>
      </c>
      <c r="L25" s="59"/>
      <c r="M25" s="39">
        <f t="shared" si="1"/>
        <v>0.30000000000000004</v>
      </c>
    </row>
    <row r="26" spans="1:12" ht="15">
      <c r="A26" s="56" t="s">
        <v>92</v>
      </c>
      <c r="C26" s="58" t="s">
        <v>2</v>
      </c>
      <c r="D26" s="58"/>
      <c r="E26" s="58"/>
      <c r="J26" s="58"/>
      <c r="K26" s="58"/>
      <c r="L26" s="58"/>
    </row>
    <row r="27" spans="3:12" ht="15">
      <c r="C27" s="58"/>
      <c r="D27" s="58"/>
      <c r="E27" s="58"/>
      <c r="J27" s="58"/>
      <c r="K27" s="58"/>
      <c r="L27" s="58"/>
    </row>
    <row r="28" spans="1:11" ht="15">
      <c r="A28" s="43" t="s">
        <v>97</v>
      </c>
      <c r="J28" s="58"/>
      <c r="K28" s="58"/>
    </row>
    <row r="29" spans="1:11" ht="15">
      <c r="A29" s="56" t="s">
        <v>92</v>
      </c>
      <c r="J29" s="58"/>
      <c r="K29" s="58"/>
    </row>
    <row r="30" spans="1:15" ht="15">
      <c r="A30" s="43" t="s">
        <v>98</v>
      </c>
      <c r="C30" s="58">
        <v>84.7</v>
      </c>
      <c r="D30" s="58">
        <v>88.9</v>
      </c>
      <c r="E30" s="58" t="s">
        <v>2</v>
      </c>
      <c r="F30" s="60">
        <f>D30-C30</f>
        <v>4.200000000000003</v>
      </c>
      <c r="G30" s="60" t="s">
        <v>2</v>
      </c>
      <c r="H30" s="58"/>
      <c r="I30" s="58"/>
      <c r="J30" s="58">
        <v>91.2</v>
      </c>
      <c r="K30" s="58">
        <v>93.2</v>
      </c>
      <c r="L30" s="58" t="s">
        <v>2</v>
      </c>
      <c r="M30" s="60">
        <f>K30-J30</f>
        <v>2</v>
      </c>
      <c r="N30" s="60" t="s">
        <v>2</v>
      </c>
      <c r="O30" s="60"/>
    </row>
    <row r="31" spans="1:15" ht="15">
      <c r="A31" s="43" t="s">
        <v>99</v>
      </c>
      <c r="C31" s="58">
        <v>14.7</v>
      </c>
      <c r="D31" s="58">
        <v>10.9</v>
      </c>
      <c r="E31" s="58" t="s">
        <v>2</v>
      </c>
      <c r="F31" s="60">
        <f>D31-C31</f>
        <v>-3.799999999999999</v>
      </c>
      <c r="G31" s="60" t="s">
        <v>2</v>
      </c>
      <c r="H31" s="58"/>
      <c r="I31" s="58"/>
      <c r="J31" s="58">
        <v>8.4</v>
      </c>
      <c r="K31" s="58">
        <v>6.7</v>
      </c>
      <c r="L31" s="58" t="s">
        <v>2</v>
      </c>
      <c r="M31" s="60">
        <f>K31-J31</f>
        <v>-1.7000000000000002</v>
      </c>
      <c r="N31" s="60" t="s">
        <v>2</v>
      </c>
      <c r="O31" s="60"/>
    </row>
    <row r="32" spans="1:15" ht="15">
      <c r="A32" s="43" t="s">
        <v>96</v>
      </c>
      <c r="C32" s="58">
        <v>0.6</v>
      </c>
      <c r="D32" s="58">
        <v>0.2</v>
      </c>
      <c r="E32" s="58" t="s">
        <v>2</v>
      </c>
      <c r="F32" s="60">
        <f>D32-C32</f>
        <v>-0.39999999999999997</v>
      </c>
      <c r="G32" s="60" t="s">
        <v>2</v>
      </c>
      <c r="H32" s="58"/>
      <c r="I32" s="58"/>
      <c r="J32" s="58">
        <v>0.4</v>
      </c>
      <c r="K32" s="58">
        <v>0.1</v>
      </c>
      <c r="L32" s="58" t="s">
        <v>2</v>
      </c>
      <c r="M32" s="60">
        <f>K32-J32</f>
        <v>-0.30000000000000004</v>
      </c>
      <c r="N32" s="60" t="s">
        <v>2</v>
      </c>
      <c r="O32" s="60"/>
    </row>
    <row r="33" ht="15">
      <c r="A33" s="56" t="s">
        <v>92</v>
      </c>
    </row>
    <row r="34" spans="3:12" ht="15">
      <c r="C34" s="58"/>
      <c r="D34" s="58"/>
      <c r="E34" s="58"/>
      <c r="J34" s="58"/>
      <c r="K34" s="58"/>
      <c r="L34" s="58"/>
    </row>
    <row r="35" spans="1:12" ht="15">
      <c r="A35" s="43" t="s">
        <v>100</v>
      </c>
      <c r="C35" s="58"/>
      <c r="D35" s="58"/>
      <c r="E35" s="58"/>
      <c r="J35" s="58"/>
      <c r="K35" s="58"/>
      <c r="L35" s="58"/>
    </row>
    <row r="36" spans="1:12" ht="15">
      <c r="A36" s="56" t="s">
        <v>92</v>
      </c>
      <c r="C36" s="58"/>
      <c r="D36" s="58"/>
      <c r="E36" s="58"/>
      <c r="H36" s="58"/>
      <c r="I36" s="58"/>
      <c r="J36" s="58"/>
      <c r="K36" s="58"/>
      <c r="L36" s="58"/>
    </row>
    <row r="37" spans="1:14" ht="15">
      <c r="A37" s="43" t="s">
        <v>101</v>
      </c>
      <c r="C37" s="58"/>
      <c r="D37" s="58"/>
      <c r="E37" s="58"/>
      <c r="H37" s="58"/>
      <c r="I37" s="58"/>
      <c r="J37" s="58">
        <v>4.7</v>
      </c>
      <c r="K37" s="58">
        <v>3.8</v>
      </c>
      <c r="L37" s="59" t="s">
        <v>2</v>
      </c>
      <c r="M37" s="60">
        <f aca="true" t="shared" si="2" ref="M37:M43">K37-J37</f>
        <v>-0.9000000000000004</v>
      </c>
      <c r="N37" s="60" t="s">
        <v>2</v>
      </c>
    </row>
    <row r="38" spans="1:14" ht="15">
      <c r="A38" s="43" t="s">
        <v>102</v>
      </c>
      <c r="C38" s="58"/>
      <c r="D38" s="58"/>
      <c r="E38" s="58"/>
      <c r="H38" s="58"/>
      <c r="I38" s="58"/>
      <c r="J38" s="58">
        <v>48.7</v>
      </c>
      <c r="K38" s="58">
        <v>52.9</v>
      </c>
      <c r="L38" s="59" t="s">
        <v>2</v>
      </c>
      <c r="M38" s="60">
        <f t="shared" si="2"/>
        <v>4.199999999999996</v>
      </c>
      <c r="N38" s="60" t="s">
        <v>2</v>
      </c>
    </row>
    <row r="39" spans="1:14" ht="15">
      <c r="A39" s="43" t="s">
        <v>103</v>
      </c>
      <c r="C39" s="58"/>
      <c r="D39" s="58"/>
      <c r="E39" s="58"/>
      <c r="H39" s="58"/>
      <c r="I39" s="58"/>
      <c r="J39" s="58">
        <v>19.6</v>
      </c>
      <c r="K39" s="58">
        <v>22</v>
      </c>
      <c r="L39" s="59" t="s">
        <v>2</v>
      </c>
      <c r="M39" s="60">
        <f t="shared" si="2"/>
        <v>2.3999999999999986</v>
      </c>
      <c r="N39" s="60" t="s">
        <v>2</v>
      </c>
    </row>
    <row r="40" spans="1:14" ht="15">
      <c r="A40" s="43" t="s">
        <v>104</v>
      </c>
      <c r="C40" s="58"/>
      <c r="D40" s="58"/>
      <c r="E40" s="58"/>
      <c r="H40" s="58"/>
      <c r="I40" s="58"/>
      <c r="J40" s="58">
        <v>7.1</v>
      </c>
      <c r="K40" s="58">
        <v>8.9</v>
      </c>
      <c r="L40" s="59" t="s">
        <v>2</v>
      </c>
      <c r="M40" s="60">
        <f t="shared" si="2"/>
        <v>1.8000000000000007</v>
      </c>
      <c r="N40" s="60" t="s">
        <v>2</v>
      </c>
    </row>
    <row r="41" spans="1:14" ht="15">
      <c r="A41" s="43" t="s">
        <v>105</v>
      </c>
      <c r="C41" s="58"/>
      <c r="D41" s="58"/>
      <c r="E41" s="58"/>
      <c r="H41" s="58"/>
      <c r="I41" s="58"/>
      <c r="J41" s="58">
        <v>3.2</v>
      </c>
      <c r="K41" s="58">
        <v>3.4</v>
      </c>
      <c r="L41" s="59" t="s">
        <v>2</v>
      </c>
      <c r="M41" s="60">
        <f t="shared" si="2"/>
        <v>0.19999999999999973</v>
      </c>
      <c r="N41" s="60" t="s">
        <v>2</v>
      </c>
    </row>
    <row r="42" spans="1:14" ht="15">
      <c r="A42" s="43" t="s">
        <v>106</v>
      </c>
      <c r="C42" s="58"/>
      <c r="D42" s="58"/>
      <c r="E42" s="58"/>
      <c r="H42" s="58"/>
      <c r="I42" s="58"/>
      <c r="J42" s="58">
        <v>6.2</v>
      </c>
      <c r="K42" s="58">
        <v>3.9</v>
      </c>
      <c r="L42" s="59" t="s">
        <v>115</v>
      </c>
      <c r="M42" s="60">
        <f t="shared" si="2"/>
        <v>-2.3000000000000003</v>
      </c>
      <c r="N42" s="60" t="s">
        <v>2</v>
      </c>
    </row>
    <row r="43" spans="1:14" ht="15.75" thickBot="1">
      <c r="A43" s="61" t="s">
        <v>107</v>
      </c>
      <c r="B43" s="62"/>
      <c r="C43" s="63"/>
      <c r="D43" s="63"/>
      <c r="E43" s="63"/>
      <c r="F43" s="62"/>
      <c r="G43" s="62"/>
      <c r="H43" s="62"/>
      <c r="I43" s="63"/>
      <c r="J43" s="63">
        <v>10.5</v>
      </c>
      <c r="K43" s="63">
        <v>5.2</v>
      </c>
      <c r="L43" s="64" t="s">
        <v>2</v>
      </c>
      <c r="M43" s="65">
        <f t="shared" si="2"/>
        <v>-5.3</v>
      </c>
      <c r="N43" s="65" t="s">
        <v>2</v>
      </c>
    </row>
    <row r="44" spans="3:12" ht="15.75" thickTop="1">
      <c r="C44" s="52"/>
      <c r="D44" s="52"/>
      <c r="E44" s="52"/>
      <c r="J44" s="58"/>
      <c r="K44" s="58"/>
      <c r="L44" s="52"/>
    </row>
    <row r="45" ht="15">
      <c r="A45" s="39" t="s">
        <v>294</v>
      </c>
    </row>
    <row r="46" ht="15">
      <c r="A46" s="43"/>
    </row>
    <row r="47" ht="15">
      <c r="A47" s="43"/>
    </row>
    <row r="48" ht="15">
      <c r="A48" s="43"/>
    </row>
    <row r="49" ht="15">
      <c r="A49" s="43"/>
    </row>
    <row r="50" ht="15">
      <c r="A50" s="43"/>
    </row>
    <row r="51" ht="15">
      <c r="A51" s="43"/>
    </row>
    <row r="52" ht="15">
      <c r="A52" s="43"/>
    </row>
    <row r="53" ht="15">
      <c r="A53" s="43"/>
    </row>
    <row r="54" ht="15">
      <c r="A54" s="43"/>
    </row>
    <row r="55" ht="15">
      <c r="A55" s="43"/>
    </row>
    <row r="58" ht="15">
      <c r="A58" s="43"/>
    </row>
  </sheetData>
  <printOptions horizontalCentered="1" verticalCentered="1"/>
  <pageMargins left="1.5" right="0.5" top="1" bottom="0.55" header="0.5" footer="0.5"/>
  <pageSetup fitToHeight="1" fitToWidth="1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63"/>
  <sheetViews>
    <sheetView showGridLines="0" zoomScale="85" zoomScaleNormal="85" workbookViewId="0" topLeftCell="B8">
      <selection activeCell="E28" sqref="E28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69" customFormat="1" ht="19.5">
      <c r="A1" s="67" t="s">
        <v>116</v>
      </c>
      <c r="B1" s="68"/>
      <c r="C1" s="68"/>
      <c r="D1" s="68"/>
      <c r="E1" s="68"/>
    </row>
    <row r="2" s="69" customFormat="1" ht="19.5">
      <c r="A2" s="1" t="s">
        <v>117</v>
      </c>
    </row>
    <row r="3" s="69" customFormat="1" ht="19.5">
      <c r="A3" s="1" t="s">
        <v>118</v>
      </c>
    </row>
    <row r="4" s="69" customFormat="1" ht="20.25" thickBot="1">
      <c r="A4" s="1" t="s">
        <v>119</v>
      </c>
    </row>
    <row r="5" spans="1:10" ht="16.5" thickTop="1">
      <c r="A5" s="70"/>
      <c r="B5" s="71"/>
      <c r="C5" s="72" t="s">
        <v>84</v>
      </c>
      <c r="D5" s="71"/>
      <c r="E5" s="71"/>
      <c r="F5" s="70"/>
      <c r="G5" s="71"/>
      <c r="H5" s="72" t="s">
        <v>85</v>
      </c>
      <c r="I5" s="71"/>
      <c r="J5" s="71"/>
    </row>
    <row r="6" spans="1:10" ht="15.75">
      <c r="A6" s="21" t="s">
        <v>120</v>
      </c>
      <c r="B6" s="6"/>
      <c r="C6" s="21" t="s">
        <v>121</v>
      </c>
      <c r="D6" s="6"/>
      <c r="E6" s="6"/>
      <c r="F6" s="6"/>
      <c r="G6" s="6"/>
      <c r="H6" s="7" t="s">
        <v>122</v>
      </c>
      <c r="I6" s="6"/>
      <c r="J6" s="6"/>
    </row>
    <row r="7" spans="1:8" ht="15.75">
      <c r="A7" s="21" t="s">
        <v>123</v>
      </c>
      <c r="B7" s="6"/>
      <c r="C7" s="21" t="s">
        <v>124</v>
      </c>
      <c r="D7" s="6"/>
      <c r="E7" s="6"/>
      <c r="H7" s="21" t="s">
        <v>125</v>
      </c>
    </row>
    <row r="8" spans="1:8" ht="15.75">
      <c r="A8" s="21"/>
      <c r="C8" s="21"/>
      <c r="H8" s="21"/>
    </row>
    <row r="9" spans="2:10" ht="15.75">
      <c r="B9" s="12" t="s">
        <v>126</v>
      </c>
      <c r="C9" s="12" t="s">
        <v>127</v>
      </c>
      <c r="D9" s="12" t="s">
        <v>128</v>
      </c>
      <c r="E9" s="1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0" ht="15.75">
      <c r="A10" s="73" t="s">
        <v>130</v>
      </c>
      <c r="B10">
        <v>-1.05</v>
      </c>
      <c r="C10" s="26">
        <v>-0.53</v>
      </c>
      <c r="D10" s="26">
        <v>-0.85</v>
      </c>
      <c r="E10" s="26">
        <v>-0.5</v>
      </c>
      <c r="G10" s="26">
        <v>-1.624</v>
      </c>
      <c r="H10" s="26">
        <v>-1.041</v>
      </c>
      <c r="I10" s="26">
        <v>-1.505</v>
      </c>
      <c r="J10" s="26">
        <v>-1.198</v>
      </c>
    </row>
    <row r="11" spans="3:10" ht="15.75">
      <c r="C11" s="26"/>
      <c r="E11" s="26"/>
      <c r="G11" s="26"/>
      <c r="H11" s="26"/>
      <c r="J11" s="26"/>
    </row>
    <row r="12" spans="1:10" ht="15.75">
      <c r="A12" s="14" t="s">
        <v>131</v>
      </c>
      <c r="C12" s="26"/>
      <c r="E12" s="26"/>
      <c r="G12" s="26"/>
      <c r="H12" s="26"/>
      <c r="J12" s="26"/>
    </row>
    <row r="13" spans="1:10" ht="15.75">
      <c r="A13" s="74" t="s">
        <v>132</v>
      </c>
      <c r="C13" s="26">
        <v>-0.082</v>
      </c>
      <c r="D13" s="27"/>
      <c r="E13" s="75" t="s">
        <v>133</v>
      </c>
      <c r="G13" s="26"/>
      <c r="H13" s="26">
        <v>-0.0613</v>
      </c>
      <c r="J13" s="26">
        <v>0.0775</v>
      </c>
    </row>
    <row r="14" spans="1:10" ht="15.75">
      <c r="A14" s="74" t="s">
        <v>134</v>
      </c>
      <c r="B14" s="27"/>
      <c r="C14" s="26">
        <v>0.1066</v>
      </c>
      <c r="D14" s="26"/>
      <c r="E14" s="26">
        <v>0.1158</v>
      </c>
      <c r="G14" s="26"/>
      <c r="H14" s="26">
        <v>-0.2115</v>
      </c>
      <c r="J14" s="26">
        <v>-0.1998</v>
      </c>
    </row>
    <row r="15" spans="1:10" ht="15.75">
      <c r="A15" s="74" t="s">
        <v>135</v>
      </c>
      <c r="B15" s="26"/>
      <c r="C15" s="26">
        <v>-0.02</v>
      </c>
      <c r="D15" s="26"/>
      <c r="E15" s="26">
        <v>-0.02</v>
      </c>
      <c r="G15" s="26"/>
      <c r="H15" s="26">
        <v>-0.0448</v>
      </c>
      <c r="J15" s="26">
        <v>-0.0492</v>
      </c>
    </row>
    <row r="16" spans="1:10" ht="15.75">
      <c r="A16" s="74" t="s">
        <v>136</v>
      </c>
      <c r="B16" s="26"/>
      <c r="C16" s="26">
        <v>-0.2812</v>
      </c>
      <c r="D16" s="26"/>
      <c r="E16" s="26">
        <v>-0.2682</v>
      </c>
      <c r="G16" s="26"/>
      <c r="H16" s="26"/>
      <c r="J16" s="26"/>
    </row>
    <row r="17" spans="2:10" ht="15.75">
      <c r="B17" s="26"/>
      <c r="D17" s="26"/>
      <c r="E17" s="26"/>
      <c r="G17" s="26"/>
      <c r="H17" s="26"/>
      <c r="J17" s="26"/>
    </row>
    <row r="18" spans="1:10" ht="15.75">
      <c r="A18" s="25" t="s">
        <v>2</v>
      </c>
      <c r="B18" s="26"/>
      <c r="C18" s="26"/>
      <c r="D18" s="26"/>
      <c r="E18" s="26"/>
      <c r="G18" s="26"/>
      <c r="H18" s="26"/>
      <c r="J18" s="26"/>
    </row>
    <row r="19" spans="1:10" ht="15.75">
      <c r="A19" s="4" t="s">
        <v>137</v>
      </c>
      <c r="B19" s="26"/>
      <c r="C19" s="26"/>
      <c r="D19" s="26"/>
      <c r="E19" s="26"/>
      <c r="G19" s="26"/>
      <c r="H19" s="26"/>
      <c r="J19" s="26"/>
    </row>
    <row r="20" spans="1:10" ht="15.75">
      <c r="A20" s="73" t="s">
        <v>138</v>
      </c>
      <c r="B20" s="26"/>
      <c r="C20" s="26"/>
      <c r="D20" s="26"/>
      <c r="E20" s="26"/>
      <c r="G20" s="26"/>
      <c r="H20" s="26"/>
      <c r="J20" s="26"/>
    </row>
    <row r="21" spans="1:10" ht="15.75">
      <c r="A21" s="25" t="s">
        <v>16</v>
      </c>
      <c r="B21" s="26"/>
      <c r="C21" s="26"/>
      <c r="D21" s="26">
        <v>0.27</v>
      </c>
      <c r="E21" s="26">
        <v>0.2</v>
      </c>
      <c r="G21" s="26"/>
      <c r="H21" s="26"/>
      <c r="I21">
        <v>-0.17</v>
      </c>
      <c r="J21" s="26">
        <v>-0.09</v>
      </c>
    </row>
    <row r="22" spans="1:10" ht="15.75">
      <c r="A22" s="25" t="s">
        <v>19</v>
      </c>
      <c r="B22" s="26"/>
      <c r="C22" s="26"/>
      <c r="D22" s="26">
        <v>0.45</v>
      </c>
      <c r="E22" s="26">
        <v>0.43</v>
      </c>
      <c r="G22" s="26"/>
      <c r="H22" s="26"/>
      <c r="I22">
        <v>0.12</v>
      </c>
      <c r="J22" s="26">
        <v>0.14</v>
      </c>
    </row>
    <row r="23" spans="1:10" ht="15.75">
      <c r="A23" s="25" t="s">
        <v>22</v>
      </c>
      <c r="B23" s="26"/>
      <c r="C23" s="26"/>
      <c r="D23" s="26">
        <v>0.16</v>
      </c>
      <c r="E23" s="26">
        <v>0.12</v>
      </c>
      <c r="G23" s="26"/>
      <c r="H23" s="26"/>
      <c r="I23">
        <v>0.05</v>
      </c>
      <c r="J23" s="26">
        <v>0.02</v>
      </c>
    </row>
    <row r="24" spans="1:10" ht="15.75">
      <c r="A24" s="25" t="s">
        <v>25</v>
      </c>
      <c r="B24" s="26"/>
      <c r="C24" s="26"/>
      <c r="D24" s="26">
        <v>-0.48</v>
      </c>
      <c r="E24" s="26">
        <v>-0.34</v>
      </c>
      <c r="G24" s="26"/>
      <c r="H24" s="26"/>
      <c r="I24" s="26">
        <v>-0.28</v>
      </c>
      <c r="J24" s="26">
        <v>-0.25</v>
      </c>
    </row>
    <row r="25" spans="1:10" ht="15.75">
      <c r="A25" s="25" t="s">
        <v>28</v>
      </c>
      <c r="B25" s="26"/>
      <c r="C25" s="26"/>
      <c r="D25" s="26">
        <v>-1.13</v>
      </c>
      <c r="E25" s="26">
        <v>-0.88</v>
      </c>
      <c r="G25" s="26"/>
      <c r="H25" s="26"/>
      <c r="I25">
        <v>0.04</v>
      </c>
      <c r="J25" s="26">
        <v>0.05</v>
      </c>
    </row>
    <row r="26" spans="1:10" ht="15.75">
      <c r="A26" s="25" t="s">
        <v>96</v>
      </c>
      <c r="B26" s="26"/>
      <c r="C26" s="26"/>
      <c r="D26" s="75" t="s">
        <v>92</v>
      </c>
      <c r="E26" s="75" t="s">
        <v>92</v>
      </c>
      <c r="G26" s="26"/>
      <c r="H26" s="26"/>
      <c r="I26" s="76" t="s">
        <v>92</v>
      </c>
      <c r="J26" s="75" t="s">
        <v>92</v>
      </c>
    </row>
    <row r="27" spans="1:10" s="79" customFormat="1" ht="15.75">
      <c r="A27" s="77" t="s">
        <v>139</v>
      </c>
      <c r="B27" s="26"/>
      <c r="C27" s="26"/>
      <c r="D27" s="78" t="s">
        <v>140</v>
      </c>
      <c r="E27" s="78" t="s">
        <v>146</v>
      </c>
      <c r="G27" s="80"/>
      <c r="H27" s="80"/>
      <c r="I27" s="81" t="s">
        <v>141</v>
      </c>
      <c r="J27" s="82" t="s">
        <v>142</v>
      </c>
    </row>
    <row r="28" spans="2:10" ht="15.75">
      <c r="B28" s="26"/>
      <c r="C28" s="26"/>
      <c r="D28" s="26"/>
      <c r="E28" s="26"/>
      <c r="G28" s="26"/>
      <c r="H28" s="26"/>
      <c r="J28" s="26"/>
    </row>
    <row r="29" spans="1:10" ht="15.75">
      <c r="A29" s="73" t="s">
        <v>143</v>
      </c>
      <c r="B29" s="26"/>
      <c r="C29" s="26"/>
      <c r="D29" s="26"/>
      <c r="E29" s="26"/>
      <c r="G29" s="26"/>
      <c r="H29" s="26"/>
      <c r="J29" s="26"/>
    </row>
    <row r="30" spans="1:10" ht="15.75">
      <c r="A30" s="21" t="s">
        <v>101</v>
      </c>
      <c r="B30" s="26"/>
      <c r="C30" s="26"/>
      <c r="D30" s="26"/>
      <c r="E30" s="26"/>
      <c r="G30" s="26"/>
      <c r="H30" s="26"/>
      <c r="I30" s="76" t="s">
        <v>92</v>
      </c>
      <c r="J30" s="75" t="s">
        <v>92</v>
      </c>
    </row>
    <row r="31" spans="1:10" ht="15.75">
      <c r="A31" s="21" t="s">
        <v>102</v>
      </c>
      <c r="B31" s="26"/>
      <c r="C31" s="26"/>
      <c r="D31" s="26"/>
      <c r="E31" s="26"/>
      <c r="G31" s="26"/>
      <c r="H31" s="26"/>
      <c r="I31">
        <v>0.23</v>
      </c>
      <c r="J31" s="26">
        <v>0.19</v>
      </c>
    </row>
    <row r="32" spans="1:10" ht="15.75">
      <c r="A32" s="21" t="s">
        <v>103</v>
      </c>
      <c r="B32" s="26"/>
      <c r="C32" s="26"/>
      <c r="D32" s="26"/>
      <c r="E32" s="26"/>
      <c r="G32" s="26"/>
      <c r="H32" s="26"/>
      <c r="I32">
        <v>-0.25</v>
      </c>
      <c r="J32" s="26">
        <v>-0.16</v>
      </c>
    </row>
    <row r="33" spans="1:10" ht="15.75">
      <c r="A33" s="21" t="s">
        <v>144</v>
      </c>
      <c r="B33" s="26"/>
      <c r="C33" s="26"/>
      <c r="E33" s="26"/>
      <c r="G33" s="26"/>
      <c r="H33" s="26"/>
      <c r="I33" s="26">
        <v>-0.54</v>
      </c>
      <c r="J33" s="26">
        <v>-0.45</v>
      </c>
    </row>
    <row r="34" spans="1:10" ht="15.75">
      <c r="A34" s="21" t="s">
        <v>105</v>
      </c>
      <c r="B34" s="26"/>
      <c r="C34" s="26"/>
      <c r="D34" s="26"/>
      <c r="E34" s="26"/>
      <c r="G34" s="26"/>
      <c r="H34" s="26"/>
      <c r="I34">
        <v>-0.78</v>
      </c>
      <c r="J34" s="26">
        <v>-0.67</v>
      </c>
    </row>
    <row r="35" spans="1:10" ht="15.75">
      <c r="A35" s="21" t="s">
        <v>106</v>
      </c>
      <c r="B35" s="26"/>
      <c r="C35" s="26"/>
      <c r="D35" s="26"/>
      <c r="E35" s="26"/>
      <c r="G35" s="26"/>
      <c r="H35" s="26"/>
      <c r="I35" s="26">
        <v>-0.7</v>
      </c>
      <c r="J35" s="26">
        <v>-0.62</v>
      </c>
    </row>
    <row r="36" spans="1:10" ht="15.75">
      <c r="A36" s="21" t="s">
        <v>107</v>
      </c>
      <c r="C36" s="26"/>
      <c r="D36" s="26"/>
      <c r="E36" s="26"/>
      <c r="G36" s="26"/>
      <c r="H36" s="26"/>
      <c r="I36" s="26">
        <v>-0.41</v>
      </c>
      <c r="J36" s="26">
        <v>-0.37</v>
      </c>
    </row>
    <row r="37" spans="1:10" s="79" customFormat="1" ht="15.75">
      <c r="A37" s="77" t="s">
        <v>139</v>
      </c>
      <c r="B37" s="26"/>
      <c r="C37" s="26"/>
      <c r="D37" s="80"/>
      <c r="E37" s="80"/>
      <c r="G37" s="80"/>
      <c r="H37" s="80"/>
      <c r="I37" s="81" t="s">
        <v>145</v>
      </c>
      <c r="J37" s="82" t="s">
        <v>146</v>
      </c>
    </row>
    <row r="38" spans="2:10" ht="15.75">
      <c r="B38" s="26"/>
      <c r="C38" s="26"/>
      <c r="D38" s="26"/>
      <c r="E38" s="26"/>
      <c r="G38" s="26"/>
      <c r="H38" s="26"/>
      <c r="J38" s="26"/>
    </row>
    <row r="39" spans="1:10" ht="15.75">
      <c r="A39" s="73" t="s">
        <v>147</v>
      </c>
      <c r="B39" s="26"/>
      <c r="C39" s="26"/>
      <c r="D39" s="26"/>
      <c r="E39" s="26"/>
      <c r="G39" s="26"/>
      <c r="H39" s="26"/>
      <c r="J39" s="26"/>
    </row>
    <row r="40" spans="1:10" ht="15.75">
      <c r="A40" s="25" t="s">
        <v>148</v>
      </c>
      <c r="B40" s="26"/>
      <c r="C40" s="26"/>
      <c r="D40">
        <v>-0.07</v>
      </c>
      <c r="E40" s="26">
        <v>-0.07</v>
      </c>
      <c r="G40" s="26"/>
      <c r="H40" s="26"/>
      <c r="I40">
        <v>-0.02</v>
      </c>
      <c r="J40" s="26">
        <v>-0.02</v>
      </c>
    </row>
    <row r="41" spans="1:10" ht="15.75">
      <c r="A41" s="25" t="s">
        <v>99</v>
      </c>
      <c r="B41" s="26"/>
      <c r="C41" s="26"/>
      <c r="D41">
        <v>0.42</v>
      </c>
      <c r="E41" s="26">
        <v>0.48</v>
      </c>
      <c r="G41" s="26"/>
      <c r="H41" s="26"/>
      <c r="I41">
        <v>0.16</v>
      </c>
      <c r="J41" s="26">
        <v>0.17</v>
      </c>
    </row>
    <row r="42" spans="1:10" ht="15.75">
      <c r="A42" s="25" t="s">
        <v>96</v>
      </c>
      <c r="B42" s="26"/>
      <c r="C42" s="26"/>
      <c r="D42" s="76" t="s">
        <v>92</v>
      </c>
      <c r="E42" s="26">
        <v>0.01</v>
      </c>
      <c r="G42" s="26"/>
      <c r="H42" s="26"/>
      <c r="I42" s="76" t="s">
        <v>92</v>
      </c>
      <c r="J42" s="75" t="s">
        <v>92</v>
      </c>
    </row>
    <row r="43" spans="1:10" s="79" customFormat="1" ht="15.75">
      <c r="A43" s="77" t="s">
        <v>139</v>
      </c>
      <c r="B43" s="26"/>
      <c r="C43" s="26"/>
      <c r="D43" s="81" t="s">
        <v>149</v>
      </c>
      <c r="E43" s="82" t="s">
        <v>150</v>
      </c>
      <c r="G43" s="80"/>
      <c r="H43" s="80"/>
      <c r="I43" s="81" t="s">
        <v>142</v>
      </c>
      <c r="J43" s="82" t="s">
        <v>142</v>
      </c>
    </row>
    <row r="44" spans="3:10" ht="15.75">
      <c r="C44" s="26"/>
      <c r="E44" s="26"/>
      <c r="G44" s="26"/>
      <c r="H44" s="26"/>
      <c r="J44" s="26"/>
    </row>
    <row r="45" spans="1:10" ht="15.75">
      <c r="A45" s="74" t="s">
        <v>151</v>
      </c>
      <c r="C45" s="26"/>
      <c r="E45" s="26"/>
      <c r="G45" s="26"/>
      <c r="H45" s="26"/>
      <c r="J45" s="26"/>
    </row>
    <row r="46" spans="1:10" ht="15.75">
      <c r="A46" s="25" t="s">
        <v>152</v>
      </c>
      <c r="B46" s="26">
        <v>-1.16</v>
      </c>
      <c r="C46" s="26">
        <v>-1.15</v>
      </c>
      <c r="D46" s="26">
        <v>-1.13</v>
      </c>
      <c r="E46" s="26">
        <v>-1.14</v>
      </c>
      <c r="G46" s="26"/>
      <c r="H46" s="26"/>
      <c r="J46" s="26"/>
    </row>
    <row r="47" spans="1:10" ht="15.75">
      <c r="A47" s="25" t="s">
        <v>153</v>
      </c>
      <c r="B47" s="26">
        <v>0.73</v>
      </c>
      <c r="C47" s="26">
        <v>0.73</v>
      </c>
      <c r="D47" s="26">
        <v>0.74</v>
      </c>
      <c r="E47" s="26">
        <v>0.74</v>
      </c>
      <c r="G47" s="26"/>
      <c r="H47" s="26"/>
      <c r="J47" s="26"/>
    </row>
    <row r="48" spans="1:10" ht="15.75">
      <c r="A48" s="25" t="s">
        <v>154</v>
      </c>
      <c r="B48" s="26">
        <v>0.87</v>
      </c>
      <c r="C48" s="26">
        <v>0.87</v>
      </c>
      <c r="D48" s="26">
        <v>0.82</v>
      </c>
      <c r="E48" s="26">
        <v>0.84</v>
      </c>
      <c r="G48" s="26"/>
      <c r="H48" s="26"/>
      <c r="J48" s="26"/>
    </row>
    <row r="49" spans="1:10" ht="15.75">
      <c r="A49" s="21" t="s">
        <v>155</v>
      </c>
      <c r="B49" s="26"/>
      <c r="C49" s="26"/>
      <c r="D49" s="26"/>
      <c r="E49" s="26"/>
      <c r="G49" s="26">
        <v>0.7</v>
      </c>
      <c r="H49" s="26">
        <v>0.7</v>
      </c>
      <c r="I49">
        <v>0.79</v>
      </c>
      <c r="J49" s="26">
        <v>0.78</v>
      </c>
    </row>
    <row r="50" spans="1:10" ht="15.75">
      <c r="A50" s="21" t="s">
        <v>156</v>
      </c>
      <c r="B50" s="26"/>
      <c r="C50" s="26"/>
      <c r="D50" s="26"/>
      <c r="E50" s="26"/>
      <c r="G50" s="26">
        <v>0.01</v>
      </c>
      <c r="H50" s="26">
        <v>0.02</v>
      </c>
      <c r="I50">
        <v>-0.02</v>
      </c>
      <c r="J50" s="26">
        <v>-0.01</v>
      </c>
    </row>
    <row r="51" spans="1:10" ht="15.75">
      <c r="A51" s="25" t="s">
        <v>157</v>
      </c>
      <c r="B51" s="26"/>
      <c r="C51" s="26"/>
      <c r="D51" s="26"/>
      <c r="E51" s="26"/>
      <c r="G51" s="26">
        <v>-0.1</v>
      </c>
      <c r="H51" s="26">
        <v>-1.01</v>
      </c>
      <c r="I51" s="26">
        <v>-1.09</v>
      </c>
      <c r="J51" s="26">
        <v>-1.09</v>
      </c>
    </row>
    <row r="52" spans="1:10" s="79" customFormat="1" ht="15.75">
      <c r="A52" s="77" t="s">
        <v>139</v>
      </c>
      <c r="B52" s="83" t="s">
        <v>158</v>
      </c>
      <c r="C52" s="83" t="s">
        <v>158</v>
      </c>
      <c r="D52" s="84" t="s">
        <v>159</v>
      </c>
      <c r="E52" s="84" t="s">
        <v>159</v>
      </c>
      <c r="G52" s="82" t="s">
        <v>160</v>
      </c>
      <c r="H52" s="82" t="s">
        <v>160</v>
      </c>
      <c r="I52" s="81" t="s">
        <v>161</v>
      </c>
      <c r="J52" s="82" t="s">
        <v>161</v>
      </c>
    </row>
    <row r="53" spans="1:10" ht="15.75">
      <c r="A53" s="25" t="s">
        <v>2</v>
      </c>
      <c r="E53" s="26"/>
      <c r="G53" s="26"/>
      <c r="H53" s="26"/>
      <c r="J53" s="26"/>
    </row>
    <row r="54" spans="1:10" ht="15.75">
      <c r="A54" s="73" t="s">
        <v>162</v>
      </c>
      <c r="D54" s="26">
        <v>-0.019</v>
      </c>
      <c r="E54" s="26">
        <v>-0.019</v>
      </c>
      <c r="G54" s="26"/>
      <c r="H54" s="26"/>
      <c r="I54" s="26">
        <v>0.08700000000000001</v>
      </c>
      <c r="J54" s="26">
        <v>0.084</v>
      </c>
    </row>
    <row r="55" spans="1:8" ht="15.75">
      <c r="A55" s="21" t="s">
        <v>2</v>
      </c>
      <c r="G55" s="26"/>
      <c r="H55" s="26"/>
    </row>
    <row r="56" spans="7:8" ht="15.75">
      <c r="G56" s="26"/>
      <c r="H56" s="26"/>
    </row>
    <row r="57" spans="1:10" s="79" customFormat="1" ht="15.75">
      <c r="A57" s="85" t="s">
        <v>163</v>
      </c>
      <c r="B57" s="86">
        <v>0.105</v>
      </c>
      <c r="C57" s="86">
        <v>0.12</v>
      </c>
      <c r="D57" s="87">
        <v>0.136</v>
      </c>
      <c r="E57" s="87">
        <v>0.146</v>
      </c>
      <c r="F57" s="87"/>
      <c r="G57" s="87">
        <v>0.11</v>
      </c>
      <c r="H57" s="87">
        <v>0.123</v>
      </c>
      <c r="I57" s="87">
        <v>0.145</v>
      </c>
      <c r="J57" s="87">
        <v>0.149</v>
      </c>
    </row>
    <row r="58" ht="15.75">
      <c r="A58" s="27"/>
    </row>
    <row r="59" spans="1:10" ht="16.5" thickBot="1">
      <c r="A59" s="88" t="s">
        <v>164</v>
      </c>
      <c r="B59" s="89"/>
      <c r="C59" s="90">
        <v>-145240</v>
      </c>
      <c r="D59" s="91"/>
      <c r="E59" s="91"/>
      <c r="F59" s="91"/>
      <c r="G59" s="91"/>
      <c r="H59" s="90" t="s">
        <v>165</v>
      </c>
      <c r="I59" s="91"/>
      <c r="J59" s="91"/>
    </row>
    <row r="60" ht="16.5" thickTop="1">
      <c r="A60" s="27"/>
    </row>
    <row r="61" ht="15.75">
      <c r="A61" s="25" t="s">
        <v>79</v>
      </c>
    </row>
    <row r="62" ht="15.75">
      <c r="A62" s="21" t="s">
        <v>166</v>
      </c>
    </row>
    <row r="63" ht="15.75">
      <c r="A63" s="21" t="s">
        <v>167</v>
      </c>
    </row>
  </sheetData>
  <printOptions/>
  <pageMargins left="1" right="0" top="1" bottom="0.55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showGridLines="0" zoomScale="85" zoomScaleNormal="85" workbookViewId="0" topLeftCell="A1">
      <selection activeCell="C26" sqref="C26"/>
    </sheetView>
  </sheetViews>
  <sheetFormatPr defaultColWidth="9.77734375" defaultRowHeight="15.75"/>
  <cols>
    <col min="1" max="1" width="29.77734375" style="0" customWidth="1"/>
    <col min="2" max="2" width="10.10546875" style="0" customWidth="1"/>
    <col min="4" max="4" width="11.99609375" style="0" bestFit="1" customWidth="1"/>
    <col min="6" max="6" width="6.77734375" style="0" customWidth="1"/>
  </cols>
  <sheetData>
    <row r="1" spans="1:5" s="69" customFormat="1" ht="19.5">
      <c r="A1" s="67" t="s">
        <v>168</v>
      </c>
      <c r="B1" s="68"/>
      <c r="C1" s="68"/>
      <c r="D1" s="68"/>
      <c r="E1" s="68"/>
    </row>
    <row r="2" s="69" customFormat="1" ht="19.5">
      <c r="A2" s="1" t="s">
        <v>117</v>
      </c>
    </row>
    <row r="3" s="69" customFormat="1" ht="19.5">
      <c r="A3" s="1" t="s">
        <v>118</v>
      </c>
    </row>
    <row r="4" s="69" customFormat="1" ht="20.25" thickBot="1">
      <c r="A4" s="1" t="s">
        <v>169</v>
      </c>
    </row>
    <row r="5" spans="1:10" ht="16.5" thickTop="1">
      <c r="A5" s="70"/>
      <c r="B5" s="71"/>
      <c r="C5" s="72" t="s">
        <v>84</v>
      </c>
      <c r="D5" s="71"/>
      <c r="E5" s="71"/>
      <c r="F5" s="70"/>
      <c r="G5" s="71"/>
      <c r="H5" s="72" t="s">
        <v>85</v>
      </c>
      <c r="I5" s="71"/>
      <c r="J5" s="71"/>
    </row>
    <row r="6" spans="1:10" ht="15.75">
      <c r="A6" s="21" t="s">
        <v>170</v>
      </c>
      <c r="B6" s="6"/>
      <c r="C6" s="21" t="s">
        <v>171</v>
      </c>
      <c r="D6" s="6"/>
      <c r="E6" s="6"/>
      <c r="F6" s="6"/>
      <c r="G6" s="6"/>
      <c r="H6" s="7" t="s">
        <v>172</v>
      </c>
      <c r="I6" s="6"/>
      <c r="J6" s="6"/>
    </row>
    <row r="7" spans="1:8" ht="15.75">
      <c r="A7" s="21" t="s">
        <v>123</v>
      </c>
      <c r="B7" s="6"/>
      <c r="C7" s="92" t="s">
        <v>173</v>
      </c>
      <c r="D7" s="6"/>
      <c r="E7" s="6"/>
      <c r="H7" s="92" t="s">
        <v>174</v>
      </c>
    </row>
    <row r="8" spans="1:8" ht="15.75">
      <c r="A8" s="21"/>
      <c r="C8" s="21"/>
      <c r="H8" s="21"/>
    </row>
    <row r="9" spans="2:10" ht="15.75">
      <c r="B9" s="12" t="s">
        <v>126</v>
      </c>
      <c r="C9" s="12" t="s">
        <v>127</v>
      </c>
      <c r="D9" s="12" t="s">
        <v>128</v>
      </c>
      <c r="E9" s="1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0" ht="15.75">
      <c r="A10" s="73" t="s">
        <v>175</v>
      </c>
      <c r="B10">
        <v>-0.58</v>
      </c>
      <c r="C10" s="26">
        <v>-0.24</v>
      </c>
      <c r="D10" s="26">
        <v>-0.39</v>
      </c>
      <c r="E10" s="26">
        <v>-0.2</v>
      </c>
      <c r="G10" s="26">
        <v>-0.68</v>
      </c>
      <c r="H10" s="26">
        <v>-0.38</v>
      </c>
      <c r="I10" s="26">
        <v>-0.67</v>
      </c>
      <c r="J10" s="26">
        <v>-0.36</v>
      </c>
    </row>
    <row r="11" spans="3:10" ht="15.75">
      <c r="C11" s="26"/>
      <c r="E11" s="26"/>
      <c r="G11" s="26"/>
      <c r="H11" s="26" t="s">
        <v>2</v>
      </c>
      <c r="J11" s="26"/>
    </row>
    <row r="12" spans="1:10" ht="15.75">
      <c r="A12" s="14" t="s">
        <v>131</v>
      </c>
      <c r="C12" s="26" t="s">
        <v>2</v>
      </c>
      <c r="E12" s="26"/>
      <c r="G12" s="26"/>
      <c r="H12" s="26"/>
      <c r="J12" s="26"/>
    </row>
    <row r="13" spans="1:10" ht="15.75">
      <c r="A13" s="74" t="s">
        <v>132</v>
      </c>
      <c r="C13" s="26">
        <v>-0.902</v>
      </c>
      <c r="D13" s="27"/>
      <c r="E13" s="26">
        <v>-0.592</v>
      </c>
      <c r="G13" s="26"/>
      <c r="H13" s="26">
        <v>-0.722</v>
      </c>
      <c r="I13" s="27"/>
      <c r="J13" s="26">
        <v>-0.472</v>
      </c>
    </row>
    <row r="14" spans="1:10" ht="15.75">
      <c r="A14" s="74" t="s">
        <v>134</v>
      </c>
      <c r="B14" s="27"/>
      <c r="C14" s="26">
        <v>0.434</v>
      </c>
      <c r="D14" s="26"/>
      <c r="E14" s="26">
        <v>0.33</v>
      </c>
      <c r="G14" s="26"/>
      <c r="H14" s="26">
        <v>-0.328</v>
      </c>
      <c r="I14" s="26"/>
      <c r="J14" s="26">
        <v>-0.314</v>
      </c>
    </row>
    <row r="15" spans="1:10" ht="15.75">
      <c r="A15" s="74" t="s">
        <v>135</v>
      </c>
      <c r="B15" s="26"/>
      <c r="C15" s="75" t="s">
        <v>92</v>
      </c>
      <c r="D15" s="26"/>
      <c r="E15" s="75" t="s">
        <v>92</v>
      </c>
      <c r="G15" s="26"/>
      <c r="H15" s="75" t="s">
        <v>92</v>
      </c>
      <c r="I15" s="26"/>
      <c r="J15" s="75" t="s">
        <v>92</v>
      </c>
    </row>
    <row r="16" spans="1:10" ht="15.75">
      <c r="A16" s="74" t="s">
        <v>136</v>
      </c>
      <c r="B16" s="26"/>
      <c r="C16" s="26">
        <v>-1.784</v>
      </c>
      <c r="D16" s="26"/>
      <c r="E16" s="26">
        <v>-1.428</v>
      </c>
      <c r="G16" s="26"/>
      <c r="H16" s="26" t="s">
        <v>2</v>
      </c>
      <c r="I16" s="26"/>
      <c r="J16" s="26" t="s">
        <v>2</v>
      </c>
    </row>
    <row r="17" spans="2:10" ht="15.75">
      <c r="B17" s="26"/>
      <c r="D17" s="26"/>
      <c r="E17" s="26"/>
      <c r="G17" s="26"/>
      <c r="H17" s="26"/>
      <c r="J17" s="26"/>
    </row>
    <row r="18" spans="1:10" ht="15.75">
      <c r="A18" s="25" t="s">
        <v>2</v>
      </c>
      <c r="B18" s="26"/>
      <c r="C18" s="26"/>
      <c r="D18" s="26"/>
      <c r="E18" s="26"/>
      <c r="G18" s="26"/>
      <c r="H18" s="26"/>
      <c r="J18" s="26"/>
    </row>
    <row r="19" spans="1:10" ht="15.75">
      <c r="A19" s="4" t="s">
        <v>137</v>
      </c>
      <c r="B19" s="26"/>
      <c r="C19" s="26"/>
      <c r="D19" s="26"/>
      <c r="E19" s="26"/>
      <c r="G19" s="26"/>
      <c r="H19" s="26"/>
      <c r="J19" s="26"/>
    </row>
    <row r="20" spans="1:10" ht="15.75">
      <c r="A20" s="73" t="s">
        <v>138</v>
      </c>
      <c r="B20" s="26"/>
      <c r="C20" s="26"/>
      <c r="D20" s="26"/>
      <c r="E20" s="26"/>
      <c r="G20" s="26"/>
      <c r="H20" s="26"/>
      <c r="J20" s="26"/>
    </row>
    <row r="21" spans="1:10" ht="15.75">
      <c r="A21" s="25" t="s">
        <v>16</v>
      </c>
      <c r="B21" s="26"/>
      <c r="C21" s="26"/>
      <c r="D21" s="20">
        <v>0.39</v>
      </c>
      <c r="E21" s="20">
        <v>0.31</v>
      </c>
      <c r="G21" s="26"/>
      <c r="H21" s="26"/>
      <c r="I21" s="20">
        <v>0.11</v>
      </c>
      <c r="J21" s="20">
        <v>0.1</v>
      </c>
    </row>
    <row r="22" spans="1:10" ht="15.75">
      <c r="A22" s="25" t="s">
        <v>19</v>
      </c>
      <c r="B22" s="26"/>
      <c r="C22" s="26"/>
      <c r="D22" s="20">
        <v>0.34</v>
      </c>
      <c r="E22" s="20">
        <v>0.28</v>
      </c>
      <c r="G22" s="26"/>
      <c r="H22" s="26"/>
      <c r="I22" s="20">
        <v>0.01</v>
      </c>
      <c r="J22" s="20">
        <v>0</v>
      </c>
    </row>
    <row r="23" spans="1:10" ht="15.75">
      <c r="A23" s="25" t="s">
        <v>22</v>
      </c>
      <c r="B23" s="26"/>
      <c r="C23" s="26"/>
      <c r="D23" s="20">
        <v>0.28</v>
      </c>
      <c r="E23" s="20">
        <v>0.21</v>
      </c>
      <c r="G23" s="26"/>
      <c r="H23" s="26"/>
      <c r="I23" s="20">
        <v>-0.05</v>
      </c>
      <c r="J23" s="20">
        <v>-0.05</v>
      </c>
    </row>
    <row r="24" spans="1:10" ht="15.75">
      <c r="A24" s="25" t="s">
        <v>25</v>
      </c>
      <c r="B24" s="26"/>
      <c r="C24" s="26"/>
      <c r="D24" s="20">
        <v>0.08</v>
      </c>
      <c r="E24" s="20">
        <v>0.06</v>
      </c>
      <c r="G24" s="26"/>
      <c r="H24" s="26"/>
      <c r="I24" s="20">
        <v>-0.02</v>
      </c>
      <c r="J24" s="20">
        <v>-0.02</v>
      </c>
    </row>
    <row r="25" spans="1:10" ht="15.75">
      <c r="A25" s="25" t="s">
        <v>28</v>
      </c>
      <c r="B25" s="26"/>
      <c r="C25" s="26"/>
      <c r="D25" s="20">
        <v>-0.54</v>
      </c>
      <c r="E25" s="20">
        <v>-0.42</v>
      </c>
      <c r="G25" s="26"/>
      <c r="H25" s="26"/>
      <c r="I25" s="20">
        <v>0.12</v>
      </c>
      <c r="J25" s="20">
        <v>0.12</v>
      </c>
    </row>
    <row r="26" spans="1:10" ht="15.75">
      <c r="A26" s="25" t="s">
        <v>96</v>
      </c>
      <c r="B26" s="26"/>
      <c r="C26" s="26"/>
      <c r="D26" s="20">
        <v>-0.87</v>
      </c>
      <c r="E26" s="20">
        <v>-0.63</v>
      </c>
      <c r="G26" s="26"/>
      <c r="H26" s="26"/>
      <c r="I26" s="20">
        <v>0.43</v>
      </c>
      <c r="J26" s="20">
        <v>0.43</v>
      </c>
    </row>
    <row r="27" spans="1:10" s="79" customFormat="1" ht="15.75">
      <c r="A27" s="77" t="s">
        <v>139</v>
      </c>
      <c r="B27" s="26"/>
      <c r="C27" s="26"/>
      <c r="D27" s="84" t="s">
        <v>176</v>
      </c>
      <c r="E27" s="84" t="s">
        <v>177</v>
      </c>
      <c r="G27" s="80"/>
      <c r="H27" s="80"/>
      <c r="I27" s="93" t="s">
        <v>178</v>
      </c>
      <c r="J27" s="93" t="s">
        <v>178</v>
      </c>
    </row>
    <row r="28" spans="2:10" ht="15.75">
      <c r="B28" s="26"/>
      <c r="C28" s="26"/>
      <c r="E28" s="26"/>
      <c r="G28" s="26"/>
      <c r="H28" s="26"/>
      <c r="J28" s="26"/>
    </row>
    <row r="29" spans="1:10" ht="15.75">
      <c r="A29" s="73" t="s">
        <v>143</v>
      </c>
      <c r="B29" s="26"/>
      <c r="C29" s="26"/>
      <c r="D29" s="26"/>
      <c r="E29" s="26"/>
      <c r="G29" s="26"/>
      <c r="H29" s="26"/>
      <c r="J29" s="26"/>
    </row>
    <row r="30" spans="1:10" ht="15.75">
      <c r="A30" s="21" t="s">
        <v>101</v>
      </c>
      <c r="B30" s="26"/>
      <c r="C30" s="26"/>
      <c r="D30" s="26"/>
      <c r="E30" s="26"/>
      <c r="G30" s="26"/>
      <c r="H30" s="26"/>
      <c r="I30" s="20">
        <v>-0.19</v>
      </c>
      <c r="J30" s="20">
        <v>-0.19</v>
      </c>
    </row>
    <row r="31" spans="1:10" ht="15.75">
      <c r="A31" s="21" t="s">
        <v>102</v>
      </c>
      <c r="B31" s="26"/>
      <c r="C31" s="26"/>
      <c r="D31" s="26"/>
      <c r="E31" s="26"/>
      <c r="G31" s="26"/>
      <c r="H31" s="26"/>
      <c r="I31" s="20">
        <v>0.1</v>
      </c>
      <c r="J31" s="20">
        <v>0.09</v>
      </c>
    </row>
    <row r="32" spans="1:10" ht="15.75">
      <c r="A32" s="21" t="s">
        <v>103</v>
      </c>
      <c r="B32" s="26"/>
      <c r="C32" s="26"/>
      <c r="D32" s="26"/>
      <c r="E32" s="26"/>
      <c r="G32" s="26"/>
      <c r="H32" s="26"/>
      <c r="I32" s="20">
        <v>-0.11</v>
      </c>
      <c r="J32" s="20">
        <v>-0.11</v>
      </c>
    </row>
    <row r="33" spans="1:10" ht="15.75">
      <c r="A33" s="21" t="s">
        <v>144</v>
      </c>
      <c r="B33" s="26"/>
      <c r="C33" s="26"/>
      <c r="E33" s="26"/>
      <c r="G33" s="26"/>
      <c r="H33" s="26"/>
      <c r="I33" s="20">
        <v>-0.12</v>
      </c>
      <c r="J33" s="20">
        <v>-0.11</v>
      </c>
    </row>
    <row r="34" spans="1:10" ht="15.75">
      <c r="A34" s="21" t="s">
        <v>105</v>
      </c>
      <c r="B34" s="26"/>
      <c r="C34" s="26"/>
      <c r="D34" s="26"/>
      <c r="E34" s="26"/>
      <c r="G34" s="26"/>
      <c r="H34" s="26"/>
      <c r="I34" s="20">
        <v>-0.14</v>
      </c>
      <c r="J34" s="20">
        <v>-0.12</v>
      </c>
    </row>
    <row r="35" spans="1:10" ht="15.75">
      <c r="A35" s="21" t="s">
        <v>106</v>
      </c>
      <c r="B35" s="26"/>
      <c r="C35" s="26"/>
      <c r="D35" s="26"/>
      <c r="E35" s="26"/>
      <c r="G35" s="26"/>
      <c r="H35" s="26"/>
      <c r="I35" s="20">
        <v>-0.14</v>
      </c>
      <c r="J35" s="20">
        <v>-0.14</v>
      </c>
    </row>
    <row r="36" spans="1:10" ht="15.75">
      <c r="A36" s="21" t="s">
        <v>107</v>
      </c>
      <c r="C36" s="26"/>
      <c r="D36" s="26"/>
      <c r="E36" s="26"/>
      <c r="G36" s="26"/>
      <c r="H36" s="26"/>
      <c r="I36" s="20">
        <v>-0.15</v>
      </c>
      <c r="J36" s="20">
        <v>-0.15</v>
      </c>
    </row>
    <row r="37" spans="1:10" s="79" customFormat="1" ht="15.75">
      <c r="A37" s="77" t="s">
        <v>139</v>
      </c>
      <c r="B37" s="26"/>
      <c r="C37" s="26"/>
      <c r="D37" s="80"/>
      <c r="E37" s="80"/>
      <c r="G37" s="80"/>
      <c r="H37" s="80"/>
      <c r="I37" s="94" t="s">
        <v>179</v>
      </c>
      <c r="J37" s="94" t="s">
        <v>179</v>
      </c>
    </row>
    <row r="38" spans="2:10" ht="15.75">
      <c r="B38" s="26"/>
      <c r="C38" s="26"/>
      <c r="D38" s="26"/>
      <c r="E38" s="26"/>
      <c r="G38" s="26"/>
      <c r="H38" s="26"/>
      <c r="J38" s="26"/>
    </row>
    <row r="39" spans="1:10" ht="15.75">
      <c r="A39" s="73" t="s">
        <v>147</v>
      </c>
      <c r="B39" s="26"/>
      <c r="C39" s="26"/>
      <c r="D39" s="26"/>
      <c r="E39" s="26"/>
      <c r="G39" s="26"/>
      <c r="H39" s="26"/>
      <c r="J39" s="26"/>
    </row>
    <row r="40" spans="1:10" ht="15.75">
      <c r="A40" s="25" t="s">
        <v>148</v>
      </c>
      <c r="B40" s="26"/>
      <c r="C40" s="26"/>
      <c r="D40" s="20">
        <v>-0.03</v>
      </c>
      <c r="E40" s="20">
        <v>-0.04</v>
      </c>
      <c r="G40" s="26"/>
      <c r="H40" s="26"/>
      <c r="I40" s="20">
        <v>-0.01</v>
      </c>
      <c r="J40" s="20">
        <v>-0.01</v>
      </c>
    </row>
    <row r="41" spans="1:10" ht="15.75">
      <c r="A41" s="25" t="s">
        <v>99</v>
      </c>
      <c r="B41" s="26"/>
      <c r="C41" s="26"/>
      <c r="D41" s="20">
        <v>0.27</v>
      </c>
      <c r="E41" s="20">
        <v>0.35</v>
      </c>
      <c r="G41" s="26"/>
      <c r="H41" s="26"/>
      <c r="I41" s="20">
        <v>0.25</v>
      </c>
      <c r="J41" s="20">
        <v>0.25</v>
      </c>
    </row>
    <row r="42" spans="1:10" ht="15.75">
      <c r="A42" s="25" t="s">
        <v>96</v>
      </c>
      <c r="B42" s="26"/>
      <c r="C42" s="26"/>
      <c r="D42" s="20">
        <v>-0.22</v>
      </c>
      <c r="E42" s="20">
        <v>-0.18</v>
      </c>
      <c r="G42" s="26"/>
      <c r="H42" s="26"/>
      <c r="I42" s="20">
        <v>-0.05</v>
      </c>
      <c r="J42" s="20">
        <v>-0.05</v>
      </c>
    </row>
    <row r="43" spans="1:10" s="79" customFormat="1" ht="15.75">
      <c r="A43" s="77" t="s">
        <v>139</v>
      </c>
      <c r="B43" s="26"/>
      <c r="C43" s="26"/>
      <c r="D43" s="84" t="s">
        <v>178</v>
      </c>
      <c r="E43" s="84" t="s">
        <v>179</v>
      </c>
      <c r="G43" s="80"/>
      <c r="H43" s="80"/>
      <c r="I43" s="84" t="s">
        <v>180</v>
      </c>
      <c r="J43" s="84" t="s">
        <v>180</v>
      </c>
    </row>
    <row r="44" spans="3:10" ht="15.75">
      <c r="C44" s="26"/>
      <c r="E44" s="26"/>
      <c r="G44" s="26"/>
      <c r="H44" s="26"/>
      <c r="J44" s="26"/>
    </row>
    <row r="45" spans="1:10" ht="15.75">
      <c r="A45" s="74" t="s">
        <v>151</v>
      </c>
      <c r="C45" s="26"/>
      <c r="E45" s="26"/>
      <c r="G45" s="26"/>
      <c r="H45" s="26"/>
      <c r="J45" s="26"/>
    </row>
    <row r="46" spans="1:10" ht="15.75">
      <c r="A46" s="25" t="s">
        <v>152</v>
      </c>
      <c r="B46" s="20">
        <v>-0.6</v>
      </c>
      <c r="C46" s="20">
        <v>-0.61</v>
      </c>
      <c r="D46" s="20">
        <v>-0.55</v>
      </c>
      <c r="E46" s="20">
        <v>-0.57</v>
      </c>
      <c r="G46" s="26"/>
      <c r="H46" s="26"/>
      <c r="J46" s="26"/>
    </row>
    <row r="47" spans="1:10" ht="15.75">
      <c r="A47" s="25" t="s">
        <v>153</v>
      </c>
      <c r="B47" s="20">
        <v>0.41</v>
      </c>
      <c r="C47" s="20">
        <v>0.42</v>
      </c>
      <c r="D47" s="20">
        <v>0.41</v>
      </c>
      <c r="E47" s="20">
        <v>0.41</v>
      </c>
      <c r="G47" s="26"/>
      <c r="H47" s="26"/>
      <c r="J47" s="26"/>
    </row>
    <row r="48" spans="1:10" ht="15.75">
      <c r="A48" s="25" t="s">
        <v>154</v>
      </c>
      <c r="B48" s="20">
        <v>0.28</v>
      </c>
      <c r="C48" s="20">
        <v>0.28</v>
      </c>
      <c r="D48" s="20">
        <v>0.23</v>
      </c>
      <c r="E48" s="20">
        <v>0.24</v>
      </c>
      <c r="G48" s="26"/>
      <c r="H48" s="26"/>
      <c r="J48" s="26"/>
    </row>
    <row r="49" spans="1:10" ht="15.75">
      <c r="A49" s="21" t="s">
        <v>155</v>
      </c>
      <c r="B49" s="20" t="s">
        <v>2</v>
      </c>
      <c r="C49" s="26"/>
      <c r="D49" s="26"/>
      <c r="E49" s="26"/>
      <c r="G49" s="20">
        <v>0.41</v>
      </c>
      <c r="H49" s="20">
        <v>0.41</v>
      </c>
      <c r="I49" s="20">
        <v>0.41</v>
      </c>
      <c r="J49" s="20">
        <v>0.41</v>
      </c>
    </row>
    <row r="50" spans="1:10" ht="15.75">
      <c r="A50" s="21" t="s">
        <v>156</v>
      </c>
      <c r="B50" s="26"/>
      <c r="C50" s="26"/>
      <c r="D50" s="26"/>
      <c r="E50" s="26"/>
      <c r="G50" s="20">
        <v>-0.12</v>
      </c>
      <c r="H50" s="20">
        <v>-0.12</v>
      </c>
      <c r="I50" s="20">
        <v>-0.11</v>
      </c>
      <c r="J50" s="20">
        <v>-0.11</v>
      </c>
    </row>
    <row r="51" spans="1:10" ht="15.75">
      <c r="A51" s="25" t="s">
        <v>157</v>
      </c>
      <c r="B51" s="26"/>
      <c r="C51" s="26"/>
      <c r="D51" s="26"/>
      <c r="E51" s="26"/>
      <c r="G51" s="20">
        <v>-0.45</v>
      </c>
      <c r="H51" s="20">
        <v>-0.45</v>
      </c>
      <c r="I51" s="20">
        <v>-0.45</v>
      </c>
      <c r="J51" s="20">
        <v>-0.45</v>
      </c>
    </row>
    <row r="52" spans="1:10" s="79" customFormat="1" ht="15.75">
      <c r="A52" s="77" t="s">
        <v>139</v>
      </c>
      <c r="B52" s="84" t="s">
        <v>181</v>
      </c>
      <c r="C52" s="84" t="s">
        <v>181</v>
      </c>
      <c r="D52" s="84" t="s">
        <v>182</v>
      </c>
      <c r="E52" s="84" t="s">
        <v>183</v>
      </c>
      <c r="G52" s="84" t="s">
        <v>183</v>
      </c>
      <c r="H52" s="84" t="s">
        <v>183</v>
      </c>
      <c r="I52" s="84" t="s">
        <v>183</v>
      </c>
      <c r="J52" s="84" t="s">
        <v>183</v>
      </c>
    </row>
    <row r="53" spans="1:10" ht="15.75">
      <c r="A53" s="25" t="s">
        <v>2</v>
      </c>
      <c r="E53" s="26"/>
      <c r="G53" s="26"/>
      <c r="H53" s="26"/>
      <c r="J53" s="26"/>
    </row>
    <row r="54" spans="1:10" ht="15.75">
      <c r="A54" s="73" t="s">
        <v>162</v>
      </c>
      <c r="D54" s="95">
        <v>-0.003</v>
      </c>
      <c r="E54" s="95">
        <v>-0.003</v>
      </c>
      <c r="G54" s="26"/>
      <c r="H54" s="26"/>
      <c r="I54" s="95">
        <v>-0.002</v>
      </c>
      <c r="J54" s="95">
        <v>-0.002</v>
      </c>
    </row>
    <row r="55" spans="1:8" ht="15.75">
      <c r="A55" s="21" t="s">
        <v>2</v>
      </c>
      <c r="G55" s="26"/>
      <c r="H55" s="26"/>
    </row>
    <row r="56" spans="7:8" ht="15.75">
      <c r="G56" s="26"/>
      <c r="H56" s="26"/>
    </row>
    <row r="57" spans="1:10" s="79" customFormat="1" ht="15.75">
      <c r="A57" s="85" t="s">
        <v>163</v>
      </c>
      <c r="B57" s="86">
        <v>0.042</v>
      </c>
      <c r="C57" s="86">
        <v>0.056</v>
      </c>
      <c r="D57" s="87">
        <v>0.064</v>
      </c>
      <c r="E57" s="87">
        <v>0.071</v>
      </c>
      <c r="F57" s="87"/>
      <c r="G57" s="87">
        <v>0.049</v>
      </c>
      <c r="H57" s="87">
        <v>0.05</v>
      </c>
      <c r="I57" s="87">
        <v>0.055</v>
      </c>
      <c r="J57" s="87">
        <v>0.055</v>
      </c>
    </row>
    <row r="58" ht="15.75">
      <c r="A58" s="27"/>
    </row>
    <row r="59" spans="1:10" ht="16.5" thickBot="1">
      <c r="A59" s="88" t="s">
        <v>164</v>
      </c>
      <c r="B59" s="89"/>
      <c r="C59" s="90">
        <v>-128040</v>
      </c>
      <c r="D59" s="91"/>
      <c r="E59" s="91"/>
      <c r="F59" s="91"/>
      <c r="G59" s="91"/>
      <c r="H59" s="90">
        <v>-64474</v>
      </c>
      <c r="I59" s="91"/>
      <c r="J59" s="91"/>
    </row>
    <row r="60" ht="16.5" thickTop="1">
      <c r="A60" s="27"/>
    </row>
    <row r="61" ht="15.75">
      <c r="A61" s="25" t="s">
        <v>79</v>
      </c>
    </row>
    <row r="62" ht="15.75">
      <c r="A62" s="21" t="s">
        <v>166</v>
      </c>
    </row>
    <row r="63" ht="15.75">
      <c r="A63" s="21" t="s">
        <v>167</v>
      </c>
    </row>
    <row r="64" ht="15.75">
      <c r="B64" s="96"/>
    </row>
    <row r="65" ht="15.75">
      <c r="A65" s="25" t="s">
        <v>184</v>
      </c>
    </row>
  </sheetData>
  <printOptions/>
  <pageMargins left="1" right="0" top="1" bottom="0.55" header="0.5" footer="0.5"/>
  <pageSetup horizontalDpi="300" verticalDpi="300" orientation="portrait" scale="65" r:id="rId1"/>
  <rowBreaks count="1" manualBreakCount="1">
    <brk id="6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66"/>
  <sheetViews>
    <sheetView showGridLines="0" zoomScale="75" zoomScaleNormal="75" workbookViewId="0" topLeftCell="A42">
      <selection activeCell="C64" sqref="C64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69" customFormat="1" ht="19.5">
      <c r="A1" s="67" t="s">
        <v>185</v>
      </c>
      <c r="B1" s="68"/>
      <c r="C1" s="68"/>
      <c r="D1" s="68"/>
      <c r="E1" s="68"/>
    </row>
    <row r="2" s="69" customFormat="1" ht="19.5">
      <c r="A2" s="1" t="s">
        <v>186</v>
      </c>
    </row>
    <row r="3" s="69" customFormat="1" ht="19.5">
      <c r="A3" s="1" t="s">
        <v>118</v>
      </c>
    </row>
    <row r="4" ht="20.25" thickBot="1">
      <c r="A4" s="1" t="s">
        <v>119</v>
      </c>
    </row>
    <row r="5" spans="1:10" ht="16.5" thickTop="1">
      <c r="A5" s="70"/>
      <c r="B5" s="71"/>
      <c r="C5" s="72" t="s">
        <v>84</v>
      </c>
      <c r="D5" s="71"/>
      <c r="E5" s="71"/>
      <c r="F5" s="70"/>
      <c r="G5" s="71"/>
      <c r="H5" s="72" t="s">
        <v>85</v>
      </c>
      <c r="I5" s="71"/>
      <c r="J5" s="71"/>
    </row>
    <row r="6" spans="1:10" ht="15.75">
      <c r="A6" s="21" t="s">
        <v>120</v>
      </c>
      <c r="B6" s="6"/>
      <c r="C6" s="7" t="s">
        <v>187</v>
      </c>
      <c r="D6" s="6"/>
      <c r="E6" s="6"/>
      <c r="F6" s="6"/>
      <c r="G6" s="6"/>
      <c r="H6" s="7" t="s">
        <v>188</v>
      </c>
      <c r="I6" s="6"/>
      <c r="J6" s="6"/>
    </row>
    <row r="7" spans="1:8" ht="15.75">
      <c r="A7" s="21" t="s">
        <v>123</v>
      </c>
      <c r="B7" s="6"/>
      <c r="C7" s="97" t="s">
        <v>295</v>
      </c>
      <c r="D7" s="6"/>
      <c r="E7" s="6"/>
      <c r="H7" s="98" t="s">
        <v>190</v>
      </c>
    </row>
    <row r="8" spans="1:8" ht="15.75">
      <c r="A8" s="21"/>
      <c r="C8" s="21" t="s">
        <v>2</v>
      </c>
      <c r="H8" s="21"/>
    </row>
    <row r="9" spans="2:10" ht="15.75">
      <c r="B9" s="12" t="s">
        <v>126</v>
      </c>
      <c r="C9" s="12" t="s">
        <v>127</v>
      </c>
      <c r="D9" s="12" t="s">
        <v>128</v>
      </c>
      <c r="E9" s="1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0" ht="15.75">
      <c r="A10" s="73" t="s">
        <v>130</v>
      </c>
      <c r="B10">
        <v>-0.12</v>
      </c>
      <c r="C10" s="75" t="s">
        <v>133</v>
      </c>
      <c r="D10" s="26">
        <v>-0.13</v>
      </c>
      <c r="E10" s="75" t="s">
        <v>133</v>
      </c>
      <c r="G10" s="26">
        <v>-0.21</v>
      </c>
      <c r="H10" s="26">
        <v>-0.16</v>
      </c>
      <c r="I10" s="26">
        <v>-0.35</v>
      </c>
      <c r="J10" s="26">
        <v>-0.29</v>
      </c>
    </row>
    <row r="11" spans="3:10" ht="15.75">
      <c r="C11" s="26"/>
      <c r="E11" s="26"/>
      <c r="G11" s="26"/>
      <c r="H11" s="26"/>
      <c r="J11" s="26"/>
    </row>
    <row r="12" spans="1:10" ht="15.75">
      <c r="A12" s="14" t="s">
        <v>131</v>
      </c>
      <c r="C12" s="26"/>
      <c r="E12" s="26"/>
      <c r="G12" s="26"/>
      <c r="H12" s="26"/>
      <c r="J12" s="26"/>
    </row>
    <row r="13" spans="1:10" ht="15.75">
      <c r="A13" s="74" t="s">
        <v>132</v>
      </c>
      <c r="B13" s="27"/>
      <c r="C13" s="26">
        <v>-0.05</v>
      </c>
      <c r="D13" s="27"/>
      <c r="E13" s="75" t="s">
        <v>133</v>
      </c>
      <c r="G13" s="26"/>
      <c r="H13" s="26">
        <v>0.0999</v>
      </c>
      <c r="J13" s="75">
        <v>0.049</v>
      </c>
    </row>
    <row r="14" spans="1:10" ht="15.75">
      <c r="A14" s="74" t="s">
        <v>134</v>
      </c>
      <c r="B14" s="26"/>
      <c r="C14" s="26">
        <v>-0.06</v>
      </c>
      <c r="D14" s="26"/>
      <c r="E14" s="75" t="s">
        <v>133</v>
      </c>
      <c r="G14" s="26"/>
      <c r="H14" s="26">
        <v>-0.0724</v>
      </c>
      <c r="J14" s="75">
        <v>-0.0614</v>
      </c>
    </row>
    <row r="15" spans="1:10" ht="15.75">
      <c r="A15" s="74" t="s">
        <v>135</v>
      </c>
      <c r="B15" s="26"/>
      <c r="C15">
        <v>0.04</v>
      </c>
      <c r="D15" s="26"/>
      <c r="E15" s="26">
        <v>0.041</v>
      </c>
      <c r="G15" s="26"/>
      <c r="H15" s="26">
        <v>0.05</v>
      </c>
      <c r="J15" s="26">
        <v>0.04</v>
      </c>
    </row>
    <row r="16" spans="1:10" ht="15.75">
      <c r="A16" s="74" t="s">
        <v>136</v>
      </c>
      <c r="B16" s="26"/>
      <c r="C16" s="75" t="s">
        <v>133</v>
      </c>
      <c r="D16" s="26"/>
      <c r="E16" s="75">
        <v>0.026</v>
      </c>
      <c r="G16" s="26"/>
      <c r="H16" s="26"/>
      <c r="J16" s="26"/>
    </row>
    <row r="17" spans="2:10" ht="15.75">
      <c r="B17" s="26"/>
      <c r="C17" s="26"/>
      <c r="D17" s="26"/>
      <c r="E17" s="26"/>
      <c r="G17" s="26"/>
      <c r="H17" s="26"/>
      <c r="J17" s="26"/>
    </row>
    <row r="18" spans="1:10" ht="15.75">
      <c r="A18" s="25" t="s">
        <v>2</v>
      </c>
      <c r="B18" s="26"/>
      <c r="C18" s="26"/>
      <c r="D18" s="26"/>
      <c r="E18" s="26"/>
      <c r="G18" s="26"/>
      <c r="H18" s="26"/>
      <c r="J18" s="26"/>
    </row>
    <row r="19" spans="1:10" ht="15.75">
      <c r="A19" s="4" t="s">
        <v>137</v>
      </c>
      <c r="B19" s="26"/>
      <c r="C19" s="26"/>
      <c r="D19" s="26"/>
      <c r="E19" s="26"/>
      <c r="G19" s="26"/>
      <c r="H19" s="26"/>
      <c r="J19" s="26"/>
    </row>
    <row r="20" spans="1:10" ht="15.75">
      <c r="A20" s="73" t="s">
        <v>138</v>
      </c>
      <c r="B20" s="26"/>
      <c r="C20" s="26"/>
      <c r="D20" s="26"/>
      <c r="E20" s="26"/>
      <c r="G20" s="26"/>
      <c r="H20" s="26"/>
      <c r="J20" s="26"/>
    </row>
    <row r="21" spans="1:10" ht="15.75">
      <c r="A21" s="25" t="s">
        <v>16</v>
      </c>
      <c r="B21" s="26"/>
      <c r="C21" s="26"/>
      <c r="D21" s="26">
        <v>-0.2</v>
      </c>
      <c r="E21" s="26">
        <v>-0.21</v>
      </c>
      <c r="G21" s="26"/>
      <c r="H21" s="26"/>
      <c r="I21" s="20">
        <v>-0.23</v>
      </c>
      <c r="J21" s="20">
        <v>-0.22</v>
      </c>
    </row>
    <row r="22" spans="1:10" ht="15.75">
      <c r="A22" s="25" t="s">
        <v>53</v>
      </c>
      <c r="B22" s="26"/>
      <c r="C22" s="26"/>
      <c r="D22" s="26">
        <v>0.24</v>
      </c>
      <c r="E22" s="26">
        <v>0.23</v>
      </c>
      <c r="G22" s="26"/>
      <c r="H22" s="26"/>
      <c r="I22" s="20">
        <v>0.26</v>
      </c>
      <c r="J22" s="20">
        <v>0.26</v>
      </c>
    </row>
    <row r="23" spans="1:10" ht="15.75">
      <c r="A23" s="25" t="s">
        <v>55</v>
      </c>
      <c r="B23" s="26"/>
      <c r="C23" s="26"/>
      <c r="D23" s="26">
        <v>0.12</v>
      </c>
      <c r="E23" s="26">
        <v>0.13</v>
      </c>
      <c r="G23" s="26"/>
      <c r="H23" s="26"/>
      <c r="I23" s="20">
        <v>0.37</v>
      </c>
      <c r="J23" s="20">
        <v>0.36</v>
      </c>
    </row>
    <row r="24" spans="1:10" ht="15.75">
      <c r="A24" s="25" t="s">
        <v>191</v>
      </c>
      <c r="B24" s="26"/>
      <c r="C24" s="26"/>
      <c r="D24" s="26">
        <v>-0.37</v>
      </c>
      <c r="E24" s="26">
        <v>-0.35</v>
      </c>
      <c r="G24" s="26"/>
      <c r="H24" s="26"/>
      <c r="I24" s="19">
        <v>0.24</v>
      </c>
      <c r="J24" s="19">
        <v>0.22</v>
      </c>
    </row>
    <row r="25" spans="1:10" ht="15.75">
      <c r="A25" s="25" t="s">
        <v>192</v>
      </c>
      <c r="B25" s="26"/>
      <c r="C25" s="26"/>
      <c r="D25" s="26">
        <v>-0.56</v>
      </c>
      <c r="E25" s="26">
        <v>-0.53</v>
      </c>
      <c r="G25" s="26"/>
      <c r="H25" s="26"/>
      <c r="I25" s="20">
        <v>0.25</v>
      </c>
      <c r="J25" s="20">
        <v>0.24</v>
      </c>
    </row>
    <row r="26" spans="1:10" ht="15.75">
      <c r="A26" s="25" t="s">
        <v>44</v>
      </c>
      <c r="B26" s="26"/>
      <c r="C26" s="26"/>
      <c r="D26" s="26">
        <v>-0.68</v>
      </c>
      <c r="E26" s="26">
        <v>-0.64</v>
      </c>
      <c r="G26" s="26"/>
      <c r="H26" s="26"/>
      <c r="I26" s="20">
        <v>0.26</v>
      </c>
      <c r="J26" s="20">
        <v>0.24</v>
      </c>
    </row>
    <row r="27" spans="1:10" ht="15.75">
      <c r="A27" s="25" t="s">
        <v>96</v>
      </c>
      <c r="B27" s="26"/>
      <c r="C27" s="26"/>
      <c r="D27" s="99" t="s">
        <v>193</v>
      </c>
      <c r="E27" s="99" t="s">
        <v>193</v>
      </c>
      <c r="G27" s="26"/>
      <c r="H27" s="26"/>
      <c r="I27" s="100" t="s">
        <v>193</v>
      </c>
      <c r="J27" s="100" t="s">
        <v>193</v>
      </c>
    </row>
    <row r="28" spans="1:10" s="79" customFormat="1" ht="15.75">
      <c r="A28" s="77" t="s">
        <v>139</v>
      </c>
      <c r="B28" s="80"/>
      <c r="C28" s="80"/>
      <c r="D28" s="82">
        <v>-0.08</v>
      </c>
      <c r="E28" s="82">
        <v>-0.08</v>
      </c>
      <c r="G28" s="80"/>
      <c r="H28" s="80"/>
      <c r="I28" s="93" t="s">
        <v>146</v>
      </c>
      <c r="J28" s="93" t="s">
        <v>194</v>
      </c>
    </row>
    <row r="29" spans="2:10" ht="15.75">
      <c r="B29" s="26"/>
      <c r="C29" s="26"/>
      <c r="D29" s="26"/>
      <c r="E29" s="26"/>
      <c r="G29" s="26"/>
      <c r="H29" s="26"/>
      <c r="J29" s="26"/>
    </row>
    <row r="30" spans="1:10" ht="15.75">
      <c r="A30" s="73" t="s">
        <v>143</v>
      </c>
      <c r="B30" s="26"/>
      <c r="C30" s="26"/>
      <c r="D30" s="26"/>
      <c r="E30" s="26"/>
      <c r="G30" s="26"/>
      <c r="H30" s="26"/>
      <c r="J30" s="26"/>
    </row>
    <row r="31" spans="1:10" ht="15.75">
      <c r="A31" s="21" t="s">
        <v>195</v>
      </c>
      <c r="B31" s="26"/>
      <c r="C31" s="26"/>
      <c r="D31" s="26"/>
      <c r="E31" s="26"/>
      <c r="G31" s="26"/>
      <c r="H31" s="26"/>
      <c r="I31">
        <v>-0.64</v>
      </c>
      <c r="J31" s="20">
        <v>-0.65</v>
      </c>
    </row>
    <row r="32" spans="1:10" ht="15.75">
      <c r="A32" s="21" t="s">
        <v>102</v>
      </c>
      <c r="B32" s="26"/>
      <c r="C32" s="26"/>
      <c r="D32" s="26"/>
      <c r="E32" s="26"/>
      <c r="G32" s="26"/>
      <c r="H32" s="26"/>
      <c r="I32">
        <v>0.05</v>
      </c>
      <c r="J32" s="20">
        <v>0.07</v>
      </c>
    </row>
    <row r="33" spans="1:10" ht="15.75">
      <c r="A33" s="21" t="s">
        <v>103</v>
      </c>
      <c r="B33" s="26"/>
      <c r="C33" s="26"/>
      <c r="D33" s="26"/>
      <c r="E33" s="26"/>
      <c r="G33" s="26"/>
      <c r="H33" s="26"/>
      <c r="I33" s="26">
        <v>0.11</v>
      </c>
      <c r="J33" s="19">
        <v>0.1</v>
      </c>
    </row>
    <row r="34" spans="1:10" ht="15.75">
      <c r="A34" s="21" t="s">
        <v>144</v>
      </c>
      <c r="C34" s="26"/>
      <c r="E34" s="26"/>
      <c r="G34" s="26"/>
      <c r="H34" s="26"/>
      <c r="I34">
        <v>-0.03</v>
      </c>
      <c r="J34" s="20">
        <v>-0.05</v>
      </c>
    </row>
    <row r="35" spans="1:10" ht="15.75">
      <c r="A35" s="21" t="s">
        <v>105</v>
      </c>
      <c r="B35" s="26"/>
      <c r="C35" s="26"/>
      <c r="D35" s="26"/>
      <c r="E35" s="26"/>
      <c r="G35" s="26"/>
      <c r="H35" s="19"/>
      <c r="I35" s="26">
        <v>0.03</v>
      </c>
      <c r="J35" s="19">
        <v>0.02</v>
      </c>
    </row>
    <row r="36" spans="1:10" ht="15.75">
      <c r="A36" s="21" t="s">
        <v>106</v>
      </c>
      <c r="B36" s="26"/>
      <c r="C36" s="26"/>
      <c r="D36" s="26"/>
      <c r="E36" s="26"/>
      <c r="G36" s="26"/>
      <c r="H36" s="26"/>
      <c r="I36" s="26">
        <v>0.05</v>
      </c>
      <c r="J36" s="19">
        <v>0.03</v>
      </c>
    </row>
    <row r="37" spans="1:10" ht="15.75">
      <c r="A37" s="21" t="s">
        <v>196</v>
      </c>
      <c r="B37" s="26"/>
      <c r="C37" s="26"/>
      <c r="D37" s="26"/>
      <c r="E37" s="26"/>
      <c r="G37" s="26"/>
      <c r="H37" s="26"/>
      <c r="I37">
        <v>-0.11</v>
      </c>
      <c r="J37" s="20">
        <v>-0.26</v>
      </c>
    </row>
    <row r="38" spans="1:10" s="79" customFormat="1" ht="15.75">
      <c r="A38" s="77" t="s">
        <v>139</v>
      </c>
      <c r="B38" s="80"/>
      <c r="C38" s="80"/>
      <c r="D38" s="80"/>
      <c r="E38" s="80"/>
      <c r="G38" s="80"/>
      <c r="H38" s="80"/>
      <c r="I38" s="94" t="s">
        <v>150</v>
      </c>
      <c r="J38" s="93" t="s">
        <v>150</v>
      </c>
    </row>
    <row r="39" spans="2:10" ht="15.75">
      <c r="B39" s="26"/>
      <c r="C39" s="26"/>
      <c r="D39" s="26"/>
      <c r="E39" s="26"/>
      <c r="G39" s="26"/>
      <c r="H39" s="26"/>
      <c r="J39" s="26"/>
    </row>
    <row r="40" spans="1:10" ht="15.75">
      <c r="A40" s="73" t="s">
        <v>147</v>
      </c>
      <c r="B40" s="26"/>
      <c r="C40" s="26"/>
      <c r="D40" s="26"/>
      <c r="E40" s="26"/>
      <c r="G40" s="26"/>
      <c r="H40" s="26"/>
      <c r="J40" s="26"/>
    </row>
    <row r="41" spans="1:10" ht="15.75">
      <c r="A41" s="25" t="s">
        <v>148</v>
      </c>
      <c r="C41" s="26"/>
      <c r="D41">
        <v>-0.02</v>
      </c>
      <c r="E41">
        <v>-0.03</v>
      </c>
      <c r="G41" s="26"/>
      <c r="H41" s="26"/>
      <c r="I41">
        <v>0.01</v>
      </c>
      <c r="J41">
        <v>0.01</v>
      </c>
    </row>
    <row r="42" spans="1:10" ht="15.75">
      <c r="A42" s="25" t="s">
        <v>99</v>
      </c>
      <c r="C42" s="26"/>
      <c r="D42">
        <v>0.23</v>
      </c>
      <c r="E42">
        <v>0.25</v>
      </c>
      <c r="G42" s="26"/>
      <c r="H42" s="26"/>
      <c r="I42">
        <v>-0.08</v>
      </c>
      <c r="J42">
        <v>-0.09</v>
      </c>
    </row>
    <row r="43" spans="1:10" ht="15.75">
      <c r="A43" s="25" t="s">
        <v>96</v>
      </c>
      <c r="C43" s="26"/>
      <c r="D43" s="99" t="s">
        <v>193</v>
      </c>
      <c r="E43" s="99" t="s">
        <v>193</v>
      </c>
      <c r="G43" s="26"/>
      <c r="H43" s="26"/>
      <c r="I43" s="99" t="s">
        <v>193</v>
      </c>
      <c r="J43" s="99" t="s">
        <v>193</v>
      </c>
    </row>
    <row r="44" spans="1:10" s="79" customFormat="1" ht="15.75">
      <c r="A44" s="77" t="s">
        <v>139</v>
      </c>
      <c r="C44" s="80"/>
      <c r="D44" s="94" t="s">
        <v>197</v>
      </c>
      <c r="E44" s="94" t="s">
        <v>180</v>
      </c>
      <c r="G44" s="80"/>
      <c r="H44" s="80"/>
      <c r="I44" s="94" t="s">
        <v>198</v>
      </c>
      <c r="J44" s="94" t="s">
        <v>198</v>
      </c>
    </row>
    <row r="45" spans="3:10" ht="15.75">
      <c r="C45" s="26"/>
      <c r="E45" s="26"/>
      <c r="G45" s="26"/>
      <c r="H45" s="26"/>
      <c r="J45" s="26"/>
    </row>
    <row r="46" spans="1:10" ht="15.75">
      <c r="A46" s="74" t="s">
        <v>151</v>
      </c>
      <c r="C46" s="26"/>
      <c r="E46" s="26"/>
      <c r="G46" s="26"/>
      <c r="H46" s="26"/>
      <c r="J46" s="26"/>
    </row>
    <row r="47" spans="1:10" ht="15.75">
      <c r="A47" s="25" t="s">
        <v>152</v>
      </c>
      <c r="B47" s="26">
        <v>-0.78</v>
      </c>
      <c r="C47" s="26">
        <v>-0.77</v>
      </c>
      <c r="D47" s="26">
        <v>-0.68</v>
      </c>
      <c r="E47" s="26">
        <v>-0.69</v>
      </c>
      <c r="G47" s="26"/>
      <c r="H47" s="26"/>
      <c r="J47" s="26"/>
    </row>
    <row r="48" spans="1:10" ht="15.75">
      <c r="A48" s="25" t="s">
        <v>153</v>
      </c>
      <c r="B48" s="26">
        <v>0.65</v>
      </c>
      <c r="C48" s="26">
        <v>0.65</v>
      </c>
      <c r="D48" s="26">
        <v>0.65</v>
      </c>
      <c r="E48" s="26">
        <v>0.65</v>
      </c>
      <c r="G48" s="26"/>
      <c r="H48" s="26"/>
      <c r="J48" s="26"/>
    </row>
    <row r="49" spans="1:10" ht="15.75">
      <c r="A49" s="25" t="s">
        <v>154</v>
      </c>
      <c r="B49" s="26">
        <v>0.36</v>
      </c>
      <c r="C49" s="26">
        <v>0.36</v>
      </c>
      <c r="D49" s="26">
        <v>0.23</v>
      </c>
      <c r="E49" s="26">
        <v>0.23</v>
      </c>
      <c r="G49" s="26"/>
      <c r="H49" s="26"/>
      <c r="J49" s="26"/>
    </row>
    <row r="50" spans="1:10" ht="15.75">
      <c r="A50" s="21" t="s">
        <v>155</v>
      </c>
      <c r="B50" s="26"/>
      <c r="C50" s="26"/>
      <c r="D50" s="26"/>
      <c r="E50" s="26"/>
      <c r="G50" s="26">
        <v>0.73</v>
      </c>
      <c r="H50" s="26">
        <v>0.73</v>
      </c>
      <c r="I50">
        <v>0.72</v>
      </c>
      <c r="J50" s="26">
        <v>0.72</v>
      </c>
    </row>
    <row r="51" spans="1:10" ht="15.75">
      <c r="A51" s="21" t="s">
        <v>156</v>
      </c>
      <c r="B51" s="26"/>
      <c r="C51" s="26"/>
      <c r="D51" s="26"/>
      <c r="E51" s="26"/>
      <c r="G51" s="26">
        <v>-0.14</v>
      </c>
      <c r="H51" s="26">
        <v>-0.14</v>
      </c>
      <c r="I51">
        <v>-0.14</v>
      </c>
      <c r="J51" s="26">
        <v>-0.14</v>
      </c>
    </row>
    <row r="52" spans="1:10" ht="15.75">
      <c r="A52" s="25" t="s">
        <v>157</v>
      </c>
      <c r="B52" s="26"/>
      <c r="C52" s="26"/>
      <c r="D52" s="26"/>
      <c r="E52" s="26"/>
      <c r="G52" s="26">
        <v>-0.96</v>
      </c>
      <c r="H52" s="26">
        <v>-0.96</v>
      </c>
      <c r="I52" s="26">
        <v>-0.94</v>
      </c>
      <c r="J52" s="26">
        <v>0.94</v>
      </c>
    </row>
    <row r="53" spans="1:10" s="79" customFormat="1" ht="15.75">
      <c r="A53" s="77" t="s">
        <v>139</v>
      </c>
      <c r="B53" s="84" t="s">
        <v>199</v>
      </c>
      <c r="C53" s="84" t="s">
        <v>200</v>
      </c>
      <c r="D53" s="84" t="s">
        <v>201</v>
      </c>
      <c r="E53" s="84" t="s">
        <v>201</v>
      </c>
      <c r="G53" s="84" t="s">
        <v>202</v>
      </c>
      <c r="H53" s="84" t="s">
        <v>202</v>
      </c>
      <c r="I53" s="81" t="s">
        <v>161</v>
      </c>
      <c r="J53" s="82" t="s">
        <v>161</v>
      </c>
    </row>
    <row r="54" spans="1:10" ht="15.75">
      <c r="A54" s="25" t="s">
        <v>2</v>
      </c>
      <c r="E54" s="26"/>
      <c r="G54" s="26"/>
      <c r="H54" s="26"/>
      <c r="J54" s="26"/>
    </row>
    <row r="55" spans="1:10" ht="15.75">
      <c r="A55" s="73" t="s">
        <v>162</v>
      </c>
      <c r="B55" s="27"/>
      <c r="C55" s="27"/>
      <c r="D55" s="26">
        <v>0.099</v>
      </c>
      <c r="E55" s="26">
        <v>0.097</v>
      </c>
      <c r="G55" s="26"/>
      <c r="H55" s="26"/>
      <c r="I55" s="26">
        <v>0.059</v>
      </c>
      <c r="J55" s="26">
        <v>0.057</v>
      </c>
    </row>
    <row r="56" spans="1:8" ht="15.75">
      <c r="A56" s="21" t="s">
        <v>2</v>
      </c>
      <c r="G56" s="26"/>
      <c r="H56" s="26"/>
    </row>
    <row r="57" spans="7:8" ht="15.75">
      <c r="G57" s="26"/>
      <c r="H57" s="26"/>
    </row>
    <row r="58" spans="1:10" s="79" customFormat="1" ht="15.75">
      <c r="A58" s="85" t="s">
        <v>163</v>
      </c>
      <c r="B58" s="87">
        <v>0.043</v>
      </c>
      <c r="C58" s="87">
        <v>0.044</v>
      </c>
      <c r="D58" s="87">
        <v>0.055</v>
      </c>
      <c r="E58" s="87">
        <v>0.056</v>
      </c>
      <c r="F58" s="87"/>
      <c r="G58" s="87">
        <v>0.064</v>
      </c>
      <c r="H58" s="87">
        <v>0.067</v>
      </c>
      <c r="I58" s="87">
        <v>0.085</v>
      </c>
      <c r="J58" s="87">
        <v>0.087</v>
      </c>
    </row>
    <row r="59" ht="15.75">
      <c r="A59" s="27"/>
    </row>
    <row r="60" spans="1:10" ht="16.5" thickBot="1">
      <c r="A60" s="88" t="s">
        <v>164</v>
      </c>
      <c r="B60" s="91"/>
      <c r="C60" s="90">
        <v>-257567</v>
      </c>
      <c r="D60" s="91"/>
      <c r="E60" s="91"/>
      <c r="F60" s="91"/>
      <c r="G60" s="91"/>
      <c r="H60" s="90">
        <v>-128513</v>
      </c>
      <c r="I60" s="91"/>
      <c r="J60" s="91"/>
    </row>
    <row r="61" ht="16.5" thickTop="1">
      <c r="A61" s="27"/>
    </row>
    <row r="62" ht="15.75">
      <c r="A62" s="25" t="s">
        <v>79</v>
      </c>
    </row>
    <row r="63" ht="15.75">
      <c r="A63" s="21" t="s">
        <v>166</v>
      </c>
    </row>
    <row r="64" ht="15.75">
      <c r="A64" s="21" t="s">
        <v>167</v>
      </c>
    </row>
    <row r="66" ht="15.75">
      <c r="A66" s="25" t="s">
        <v>184</v>
      </c>
    </row>
  </sheetData>
  <printOptions/>
  <pageMargins left="1" right="0" top="1" bottom="0.55" header="0.5" footer="0.5"/>
  <pageSetup horizontalDpi="300" verticalDpi="300" orientation="portrait" scale="65" r:id="rId1"/>
  <rowBreaks count="1" manualBreakCount="1">
    <brk id="6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J66"/>
  <sheetViews>
    <sheetView showGridLines="0" zoomScale="75" zoomScaleNormal="75" workbookViewId="0" topLeftCell="A1">
      <selection activeCell="C29" sqref="C29"/>
    </sheetView>
  </sheetViews>
  <sheetFormatPr defaultColWidth="9.77734375" defaultRowHeight="15.75"/>
  <cols>
    <col min="1" max="1" width="29.77734375" style="0" customWidth="1"/>
    <col min="2" max="2" width="10.10546875" style="0" customWidth="1"/>
    <col min="6" max="6" width="6.77734375" style="0" customWidth="1"/>
  </cols>
  <sheetData>
    <row r="1" spans="1:5" s="69" customFormat="1" ht="19.5">
      <c r="A1" s="67" t="s">
        <v>203</v>
      </c>
      <c r="B1" s="68"/>
      <c r="C1" s="68"/>
      <c r="D1" s="68"/>
      <c r="E1" s="68"/>
    </row>
    <row r="2" s="69" customFormat="1" ht="19.5">
      <c r="A2" s="1" t="s">
        <v>186</v>
      </c>
    </row>
    <row r="3" s="69" customFormat="1" ht="19.5">
      <c r="A3" s="1" t="s">
        <v>118</v>
      </c>
    </row>
    <row r="4" ht="20.25" thickBot="1">
      <c r="A4" s="1" t="s">
        <v>169</v>
      </c>
    </row>
    <row r="5" spans="1:10" ht="16.5" thickTop="1">
      <c r="A5" s="70"/>
      <c r="B5" s="71"/>
      <c r="C5" s="72" t="s">
        <v>84</v>
      </c>
      <c r="D5" s="71"/>
      <c r="E5" s="71"/>
      <c r="F5" s="70"/>
      <c r="G5" s="71"/>
      <c r="H5" s="72" t="s">
        <v>85</v>
      </c>
      <c r="I5" s="71"/>
      <c r="J5" s="71"/>
    </row>
    <row r="6" spans="1:10" ht="15.75">
      <c r="A6" s="21" t="s">
        <v>170</v>
      </c>
      <c r="B6" s="6"/>
      <c r="C6" s="7" t="s">
        <v>204</v>
      </c>
      <c r="D6" s="6"/>
      <c r="E6" s="6"/>
      <c r="F6" s="6"/>
      <c r="G6" s="6"/>
      <c r="H6" s="7" t="s">
        <v>205</v>
      </c>
      <c r="I6" s="6"/>
      <c r="J6" s="6"/>
    </row>
    <row r="7" spans="1:8" ht="15.75">
      <c r="A7" s="21" t="s">
        <v>123</v>
      </c>
      <c r="B7" s="6"/>
      <c r="C7" s="97" t="s">
        <v>189</v>
      </c>
      <c r="D7" s="6"/>
      <c r="E7" s="6"/>
      <c r="H7" s="98" t="s">
        <v>206</v>
      </c>
    </row>
    <row r="8" spans="1:8" ht="15.75">
      <c r="A8" s="21"/>
      <c r="C8" s="21" t="s">
        <v>2</v>
      </c>
      <c r="H8" s="21"/>
    </row>
    <row r="9" spans="2:10" ht="15.75">
      <c r="B9" s="12" t="s">
        <v>126</v>
      </c>
      <c r="C9" s="12" t="s">
        <v>127</v>
      </c>
      <c r="D9" s="12" t="s">
        <v>128</v>
      </c>
      <c r="E9" s="12" t="s">
        <v>129</v>
      </c>
      <c r="G9" s="12" t="s">
        <v>126</v>
      </c>
      <c r="H9" s="12" t="s">
        <v>127</v>
      </c>
      <c r="I9" s="12" t="s">
        <v>128</v>
      </c>
      <c r="J9" s="12" t="s">
        <v>129</v>
      </c>
    </row>
    <row r="10" spans="1:10" ht="15.75">
      <c r="A10" s="73" t="s">
        <v>175</v>
      </c>
      <c r="B10" s="101">
        <v>-0.65</v>
      </c>
      <c r="C10" s="102">
        <v>-0.45</v>
      </c>
      <c r="D10" s="103">
        <v>-0.6</v>
      </c>
      <c r="E10" s="102">
        <v>-0.55</v>
      </c>
      <c r="F10" s="101"/>
      <c r="G10" s="103">
        <v>-0.35</v>
      </c>
      <c r="H10" s="103">
        <v>-0.35</v>
      </c>
      <c r="I10" s="103">
        <v>-0.44</v>
      </c>
      <c r="J10" s="103">
        <v>-0.43</v>
      </c>
    </row>
    <row r="11" spans="2:10" ht="15.75">
      <c r="B11" s="101"/>
      <c r="C11" s="103"/>
      <c r="D11" s="101"/>
      <c r="E11" s="103"/>
      <c r="F11" s="101"/>
      <c r="G11" s="103"/>
      <c r="H11" s="103"/>
      <c r="I11" s="101"/>
      <c r="J11" s="103"/>
    </row>
    <row r="12" spans="1:10" ht="15.75">
      <c r="A12" s="14" t="s">
        <v>131</v>
      </c>
      <c r="B12" s="101"/>
      <c r="C12" s="103"/>
      <c r="D12" s="101"/>
      <c r="E12" s="103"/>
      <c r="F12" s="101"/>
      <c r="G12" s="103"/>
      <c r="H12" s="103"/>
      <c r="I12" s="101"/>
      <c r="J12" s="103"/>
    </row>
    <row r="13" spans="1:10" ht="15.75">
      <c r="A13" s="74" t="s">
        <v>132</v>
      </c>
      <c r="B13" s="104"/>
      <c r="C13" s="103">
        <v>-0.1354</v>
      </c>
      <c r="D13" s="104"/>
      <c r="E13" s="102">
        <v>-0.0886</v>
      </c>
      <c r="F13" s="101"/>
      <c r="G13" s="103"/>
      <c r="H13" s="102" t="s">
        <v>133</v>
      </c>
      <c r="I13" s="101"/>
      <c r="J13" s="102" t="s">
        <v>133</v>
      </c>
    </row>
    <row r="14" spans="1:10" ht="15.75">
      <c r="A14" s="74" t="s">
        <v>134</v>
      </c>
      <c r="B14" s="103"/>
      <c r="C14" s="103">
        <v>-0.192</v>
      </c>
      <c r="D14" s="103"/>
      <c r="E14" s="102">
        <v>-0.1334</v>
      </c>
      <c r="F14" s="101"/>
      <c r="G14" s="103"/>
      <c r="H14" s="103">
        <v>-0.084</v>
      </c>
      <c r="I14" s="101"/>
      <c r="J14" s="102" t="s">
        <v>133</v>
      </c>
    </row>
    <row r="15" spans="1:10" ht="15.75">
      <c r="A15" s="74" t="s">
        <v>135</v>
      </c>
      <c r="B15" s="103"/>
      <c r="C15" s="105" t="s">
        <v>92</v>
      </c>
      <c r="D15" s="103"/>
      <c r="E15" s="105" t="s">
        <v>92</v>
      </c>
      <c r="F15" s="101"/>
      <c r="G15" s="103"/>
      <c r="H15" s="105" t="s">
        <v>92</v>
      </c>
      <c r="I15" s="103"/>
      <c r="J15" s="105" t="s">
        <v>92</v>
      </c>
    </row>
    <row r="16" spans="1:10" ht="15.75">
      <c r="A16" s="74" t="s">
        <v>136</v>
      </c>
      <c r="B16" s="103"/>
      <c r="C16" s="102" t="s">
        <v>133</v>
      </c>
      <c r="D16" s="103"/>
      <c r="E16" s="102">
        <v>0.0363</v>
      </c>
      <c r="F16" s="101"/>
      <c r="G16" s="103"/>
      <c r="H16" s="103"/>
      <c r="I16" s="101"/>
      <c r="J16" s="103"/>
    </row>
    <row r="17" spans="2:10" ht="15.75">
      <c r="B17" s="103"/>
      <c r="C17" s="103"/>
      <c r="D17" s="103"/>
      <c r="E17" s="103"/>
      <c r="F17" s="101"/>
      <c r="G17" s="103"/>
      <c r="H17" s="103"/>
      <c r="I17" s="101"/>
      <c r="J17" s="103"/>
    </row>
    <row r="18" spans="1:10" ht="15.75">
      <c r="A18" s="25" t="s">
        <v>2</v>
      </c>
      <c r="B18" s="103"/>
      <c r="C18" s="103"/>
      <c r="D18" s="103"/>
      <c r="E18" s="103"/>
      <c r="F18" s="101"/>
      <c r="G18" s="103"/>
      <c r="H18" s="103"/>
      <c r="I18" s="101"/>
      <c r="J18" s="103"/>
    </row>
    <row r="19" spans="1:10" ht="15.75">
      <c r="A19" s="4" t="s">
        <v>137</v>
      </c>
      <c r="B19" s="103"/>
      <c r="C19" s="103"/>
      <c r="D19" s="103"/>
      <c r="E19" s="103"/>
      <c r="F19" s="101"/>
      <c r="G19" s="103"/>
      <c r="H19" s="103"/>
      <c r="I19" s="101"/>
      <c r="J19" s="103"/>
    </row>
    <row r="20" spans="1:10" ht="15.75">
      <c r="A20" s="73" t="s">
        <v>138</v>
      </c>
      <c r="B20" s="103"/>
      <c r="C20" s="103"/>
      <c r="D20" s="103"/>
      <c r="E20" s="103"/>
      <c r="F20" s="101"/>
      <c r="G20" s="103"/>
      <c r="H20" s="103"/>
      <c r="I20" s="101"/>
      <c r="J20" s="103"/>
    </row>
    <row r="21" spans="1:10" ht="15.75">
      <c r="A21" s="25" t="s">
        <v>16</v>
      </c>
      <c r="B21" s="103"/>
      <c r="C21" s="103"/>
      <c r="D21" s="106">
        <v>-0.07</v>
      </c>
      <c r="E21" s="106">
        <v>-0.08</v>
      </c>
      <c r="F21" s="101"/>
      <c r="G21" s="103"/>
      <c r="H21" s="103"/>
      <c r="I21" s="106">
        <v>-0.22</v>
      </c>
      <c r="J21" s="106">
        <v>-0.23</v>
      </c>
    </row>
    <row r="22" spans="1:10" ht="15.75">
      <c r="A22" s="25" t="s">
        <v>53</v>
      </c>
      <c r="B22" s="103"/>
      <c r="C22" s="103"/>
      <c r="D22" s="106">
        <v>0.24</v>
      </c>
      <c r="E22" s="106">
        <v>0.22</v>
      </c>
      <c r="F22" s="101"/>
      <c r="G22" s="103"/>
      <c r="H22" s="103"/>
      <c r="I22" s="106">
        <v>0.15</v>
      </c>
      <c r="J22" s="106">
        <v>0.15</v>
      </c>
    </row>
    <row r="23" spans="1:10" ht="15.75">
      <c r="A23" s="25" t="s">
        <v>55</v>
      </c>
      <c r="B23" s="103"/>
      <c r="C23" s="103"/>
      <c r="D23" s="106">
        <v>0.11</v>
      </c>
      <c r="E23" s="106">
        <v>0.11</v>
      </c>
      <c r="F23" s="101"/>
      <c r="G23" s="103"/>
      <c r="H23" s="103"/>
      <c r="I23" s="106">
        <v>0.15</v>
      </c>
      <c r="J23" s="106">
        <v>0.16</v>
      </c>
    </row>
    <row r="24" spans="1:10" ht="15.75">
      <c r="A24" s="25" t="s">
        <v>191</v>
      </c>
      <c r="B24" s="103"/>
      <c r="C24" s="103"/>
      <c r="D24" s="106">
        <v>-0.35</v>
      </c>
      <c r="E24" s="106">
        <v>-0.32</v>
      </c>
      <c r="F24" s="101"/>
      <c r="G24" s="103"/>
      <c r="H24" s="103"/>
      <c r="I24" s="106">
        <v>0.07</v>
      </c>
      <c r="J24" s="106">
        <v>0.08</v>
      </c>
    </row>
    <row r="25" spans="1:10" ht="15.75">
      <c r="A25" s="25" t="s">
        <v>192</v>
      </c>
      <c r="B25" s="103"/>
      <c r="C25" s="103"/>
      <c r="D25" s="106">
        <v>-0.51</v>
      </c>
      <c r="E25" s="106">
        <v>-0.46</v>
      </c>
      <c r="F25" s="101"/>
      <c r="G25" s="103"/>
      <c r="H25" s="103"/>
      <c r="I25" s="106">
        <v>0.11</v>
      </c>
      <c r="J25" s="106">
        <v>0.11</v>
      </c>
    </row>
    <row r="26" spans="1:10" ht="15.75">
      <c r="A26" s="25" t="s">
        <v>44</v>
      </c>
      <c r="B26" s="103"/>
      <c r="C26" s="103"/>
      <c r="D26" s="106">
        <v>-0.56</v>
      </c>
      <c r="E26" s="106">
        <v>-0.49</v>
      </c>
      <c r="F26" s="101"/>
      <c r="G26" s="103"/>
      <c r="H26" s="103"/>
      <c r="I26" s="106">
        <v>0.35</v>
      </c>
      <c r="J26" s="106">
        <v>0.36</v>
      </c>
    </row>
    <row r="27" spans="1:10" ht="15.75">
      <c r="A27" s="25" t="s">
        <v>96</v>
      </c>
      <c r="B27" s="103"/>
      <c r="C27" s="103"/>
      <c r="D27" s="106">
        <v>-0.28</v>
      </c>
      <c r="E27" s="106">
        <v>-0.28</v>
      </c>
      <c r="F27" s="101"/>
      <c r="G27" s="103"/>
      <c r="H27" s="103"/>
      <c r="I27" s="106">
        <v>-0.18</v>
      </c>
      <c r="J27" s="106">
        <v>-0.18</v>
      </c>
    </row>
    <row r="28" spans="1:10" s="79" customFormat="1" ht="15.75">
      <c r="A28" s="77" t="s">
        <v>139</v>
      </c>
      <c r="B28" s="107"/>
      <c r="C28" s="107"/>
      <c r="D28" s="108" t="s">
        <v>207</v>
      </c>
      <c r="E28" s="108" t="s">
        <v>194</v>
      </c>
      <c r="F28" s="109"/>
      <c r="G28" s="107"/>
      <c r="H28" s="107"/>
      <c r="I28" s="110" t="s">
        <v>208</v>
      </c>
      <c r="J28" s="110" t="s">
        <v>209</v>
      </c>
    </row>
    <row r="29" spans="2:10" ht="15.75">
      <c r="B29" s="103"/>
      <c r="C29" s="103"/>
      <c r="D29" s="103"/>
      <c r="E29" s="103"/>
      <c r="F29" s="101"/>
      <c r="G29" s="103"/>
      <c r="H29" s="103"/>
      <c r="I29" s="101"/>
      <c r="J29" s="103"/>
    </row>
    <row r="30" spans="1:10" ht="15.75">
      <c r="A30" s="73" t="s">
        <v>143</v>
      </c>
      <c r="B30" s="103"/>
      <c r="C30" s="103"/>
      <c r="D30" s="103"/>
      <c r="E30" s="103"/>
      <c r="F30" s="101"/>
      <c r="G30" s="103"/>
      <c r="H30" s="103"/>
      <c r="I30" s="101"/>
      <c r="J30" s="103"/>
    </row>
    <row r="31" spans="1:10" ht="15.75">
      <c r="A31" s="21" t="s">
        <v>195</v>
      </c>
      <c r="B31" s="103"/>
      <c r="C31" s="103"/>
      <c r="D31" s="103"/>
      <c r="E31" s="103"/>
      <c r="F31" s="101"/>
      <c r="G31" s="103"/>
      <c r="H31" s="103"/>
      <c r="I31" s="106">
        <v>-0.42</v>
      </c>
      <c r="J31" s="106">
        <v>-0.42</v>
      </c>
    </row>
    <row r="32" spans="1:10" ht="15.75">
      <c r="A32" s="21" t="s">
        <v>102</v>
      </c>
      <c r="B32" s="103"/>
      <c r="C32" s="103"/>
      <c r="D32" s="103"/>
      <c r="E32" s="103"/>
      <c r="F32" s="101"/>
      <c r="G32" s="103"/>
      <c r="H32" s="103"/>
      <c r="I32" s="106">
        <v>0.07</v>
      </c>
      <c r="J32" s="106">
        <v>0.07</v>
      </c>
    </row>
    <row r="33" spans="1:10" ht="15.75">
      <c r="A33" s="21" t="s">
        <v>103</v>
      </c>
      <c r="B33" s="103"/>
      <c r="C33" s="103"/>
      <c r="D33" s="103"/>
      <c r="E33" s="103"/>
      <c r="F33" s="101"/>
      <c r="G33" s="103"/>
      <c r="H33" s="103"/>
      <c r="I33" s="106">
        <v>0.04</v>
      </c>
      <c r="J33" s="106">
        <v>0.04</v>
      </c>
    </row>
    <row r="34" spans="1:10" ht="15.75">
      <c r="A34" s="21" t="s">
        <v>144</v>
      </c>
      <c r="B34" s="101"/>
      <c r="C34" s="103"/>
      <c r="D34" s="101"/>
      <c r="E34" s="103"/>
      <c r="F34" s="101"/>
      <c r="G34" s="103"/>
      <c r="H34" s="103"/>
      <c r="I34" s="106">
        <v>-0.02</v>
      </c>
      <c r="J34" s="106">
        <v>-0.02</v>
      </c>
    </row>
    <row r="35" spans="1:10" ht="15.75">
      <c r="A35" s="21" t="s">
        <v>105</v>
      </c>
      <c r="B35" s="103"/>
      <c r="C35" s="103"/>
      <c r="D35" s="103"/>
      <c r="E35" s="103"/>
      <c r="F35" s="101"/>
      <c r="G35" s="103"/>
      <c r="H35" s="111"/>
      <c r="I35" s="106">
        <v>-0.18</v>
      </c>
      <c r="J35" s="106">
        <v>-0.18</v>
      </c>
    </row>
    <row r="36" spans="1:10" ht="15.75">
      <c r="A36" s="21" t="s">
        <v>106</v>
      </c>
      <c r="B36" s="103"/>
      <c r="C36" s="103"/>
      <c r="D36" s="103"/>
      <c r="E36" s="103"/>
      <c r="F36" s="101"/>
      <c r="G36" s="103"/>
      <c r="H36" s="103"/>
      <c r="I36" s="106">
        <v>-0.05</v>
      </c>
      <c r="J36" s="106">
        <v>-0.05</v>
      </c>
    </row>
    <row r="37" spans="1:10" ht="15.75">
      <c r="A37" s="21" t="s">
        <v>196</v>
      </c>
      <c r="B37" s="103"/>
      <c r="C37" s="103"/>
      <c r="D37" s="103"/>
      <c r="E37" s="103"/>
      <c r="F37" s="101"/>
      <c r="G37" s="103"/>
      <c r="H37" s="103"/>
      <c r="I37" s="106">
        <v>-0.12</v>
      </c>
      <c r="J37" s="106">
        <v>-0.12</v>
      </c>
    </row>
    <row r="38" spans="1:10" s="79" customFormat="1" ht="15.75">
      <c r="A38" s="77" t="s">
        <v>139</v>
      </c>
      <c r="B38" s="107"/>
      <c r="C38" s="107"/>
      <c r="D38" s="107"/>
      <c r="E38" s="107"/>
      <c r="F38" s="109"/>
      <c r="G38" s="107"/>
      <c r="H38" s="107"/>
      <c r="I38" s="112" t="s">
        <v>149</v>
      </c>
      <c r="J38" s="110" t="s">
        <v>149</v>
      </c>
    </row>
    <row r="39" spans="2:10" ht="15.75">
      <c r="B39" s="103"/>
      <c r="C39" s="103"/>
      <c r="D39" s="103"/>
      <c r="E39" s="103"/>
      <c r="F39" s="101"/>
      <c r="G39" s="103"/>
      <c r="H39" s="103"/>
      <c r="I39" s="101"/>
      <c r="J39" s="103"/>
    </row>
    <row r="40" spans="1:10" ht="15.75">
      <c r="A40" s="73" t="s">
        <v>147</v>
      </c>
      <c r="B40" s="103"/>
      <c r="C40" s="103"/>
      <c r="D40" s="103"/>
      <c r="E40" s="103"/>
      <c r="F40" s="101"/>
      <c r="G40" s="103"/>
      <c r="H40" s="103"/>
      <c r="I40" s="101"/>
      <c r="J40" s="103"/>
    </row>
    <row r="41" spans="1:10" ht="15.75">
      <c r="A41" s="25" t="s">
        <v>148</v>
      </c>
      <c r="B41" s="101"/>
      <c r="C41" s="103"/>
      <c r="D41" s="106">
        <v>-0.03</v>
      </c>
      <c r="E41" s="101">
        <v>-0.03</v>
      </c>
      <c r="F41" s="101"/>
      <c r="G41" s="103"/>
      <c r="H41" s="103"/>
      <c r="I41" s="102" t="s">
        <v>133</v>
      </c>
      <c r="J41" s="102" t="s">
        <v>133</v>
      </c>
    </row>
    <row r="42" spans="1:10" ht="15.75">
      <c r="A42" s="25" t="s">
        <v>99</v>
      </c>
      <c r="B42" s="101"/>
      <c r="C42" s="103"/>
      <c r="D42" s="106">
        <v>0.15</v>
      </c>
      <c r="E42" s="101">
        <v>0.18</v>
      </c>
      <c r="F42" s="101"/>
      <c r="G42" s="103"/>
      <c r="H42" s="103"/>
      <c r="I42" s="102" t="s">
        <v>133</v>
      </c>
      <c r="J42" s="102" t="s">
        <v>133</v>
      </c>
    </row>
    <row r="43" spans="1:10" ht="15.75">
      <c r="A43" s="25" t="s">
        <v>96</v>
      </c>
      <c r="B43" s="101"/>
      <c r="C43" s="103"/>
      <c r="D43" s="113" t="s">
        <v>193</v>
      </c>
      <c r="E43" s="113" t="s">
        <v>193</v>
      </c>
      <c r="F43" s="101"/>
      <c r="G43" s="103"/>
      <c r="H43" s="103"/>
      <c r="I43" s="113" t="s">
        <v>193</v>
      </c>
      <c r="J43" s="113" t="s">
        <v>193</v>
      </c>
    </row>
    <row r="44" spans="1:10" s="79" customFormat="1" ht="15.75">
      <c r="A44" s="77" t="s">
        <v>139</v>
      </c>
      <c r="B44" s="109"/>
      <c r="C44" s="107"/>
      <c r="D44" s="112" t="s">
        <v>197</v>
      </c>
      <c r="E44" s="112" t="s">
        <v>180</v>
      </c>
      <c r="F44" s="109"/>
      <c r="G44" s="107"/>
      <c r="H44" s="107"/>
      <c r="I44" s="102" t="s">
        <v>133</v>
      </c>
      <c r="J44" s="102" t="s">
        <v>133</v>
      </c>
    </row>
    <row r="45" spans="2:10" ht="15.75">
      <c r="B45" s="101"/>
      <c r="C45" s="103"/>
      <c r="D45" s="101"/>
      <c r="E45" s="103"/>
      <c r="F45" s="101"/>
      <c r="G45" s="103"/>
      <c r="H45" s="103"/>
      <c r="I45" s="101"/>
      <c r="J45" s="103"/>
    </row>
    <row r="46" spans="1:10" ht="15.75">
      <c r="A46" s="74" t="s">
        <v>151</v>
      </c>
      <c r="B46" s="101"/>
      <c r="C46" s="103"/>
      <c r="D46" s="101"/>
      <c r="E46" s="103"/>
      <c r="F46" s="101"/>
      <c r="G46" s="103"/>
      <c r="H46" s="103"/>
      <c r="I46" s="101"/>
      <c r="J46" s="103"/>
    </row>
    <row r="47" spans="1:10" ht="15.75">
      <c r="A47" s="25" t="s">
        <v>152</v>
      </c>
      <c r="B47" s="106">
        <v>-0.75</v>
      </c>
      <c r="C47" s="106">
        <v>-0.75</v>
      </c>
      <c r="D47" s="106">
        <v>-0.64</v>
      </c>
      <c r="E47" s="106">
        <v>-0.64</v>
      </c>
      <c r="F47" s="101"/>
      <c r="G47" s="103"/>
      <c r="H47" s="103"/>
      <c r="I47" s="101"/>
      <c r="J47" s="103"/>
    </row>
    <row r="48" spans="1:10" ht="15.75">
      <c r="A48" s="25" t="s">
        <v>153</v>
      </c>
      <c r="B48" s="106">
        <v>0.59</v>
      </c>
      <c r="C48" s="106">
        <v>0.59</v>
      </c>
      <c r="D48" s="106">
        <v>0.59</v>
      </c>
      <c r="E48" s="106">
        <v>0.59</v>
      </c>
      <c r="F48" s="101"/>
      <c r="G48" s="103"/>
      <c r="H48" s="103"/>
      <c r="I48" s="101"/>
      <c r="J48" s="103"/>
    </row>
    <row r="49" spans="1:10" ht="15.75">
      <c r="A49" s="25" t="s">
        <v>154</v>
      </c>
      <c r="B49" s="106">
        <v>0.37</v>
      </c>
      <c r="C49" s="106">
        <v>0.36</v>
      </c>
      <c r="D49" s="106">
        <v>0.22</v>
      </c>
      <c r="E49" s="106">
        <v>0.22</v>
      </c>
      <c r="F49" s="101"/>
      <c r="G49" s="103"/>
      <c r="H49" s="103"/>
      <c r="I49" s="101"/>
      <c r="J49" s="103"/>
    </row>
    <row r="50" spans="1:10" ht="15.75">
      <c r="A50" s="21" t="s">
        <v>155</v>
      </c>
      <c r="B50" s="103"/>
      <c r="C50" s="103"/>
      <c r="D50" s="103"/>
      <c r="E50" s="103"/>
      <c r="F50" s="101"/>
      <c r="G50" s="106">
        <v>0.67</v>
      </c>
      <c r="H50" s="106">
        <v>0.67</v>
      </c>
      <c r="I50" s="106">
        <v>0.67</v>
      </c>
      <c r="J50" s="106">
        <v>0.67</v>
      </c>
    </row>
    <row r="51" spans="1:10" ht="15.75">
      <c r="A51" s="21" t="s">
        <v>156</v>
      </c>
      <c r="B51" s="103"/>
      <c r="C51" s="103"/>
      <c r="D51" s="103"/>
      <c r="E51" s="103"/>
      <c r="F51" s="101"/>
      <c r="G51" s="106">
        <v>-0.14</v>
      </c>
      <c r="H51" s="106">
        <v>-0.14</v>
      </c>
      <c r="I51" s="106">
        <v>-0.14</v>
      </c>
      <c r="J51" s="106">
        <v>-0.14</v>
      </c>
    </row>
    <row r="52" spans="1:10" ht="15.75">
      <c r="A52" s="25" t="s">
        <v>157</v>
      </c>
      <c r="B52" s="103"/>
      <c r="C52" s="103"/>
      <c r="D52" s="103"/>
      <c r="E52" s="103"/>
      <c r="F52" s="101"/>
      <c r="G52" s="106">
        <v>-0.85</v>
      </c>
      <c r="H52" s="106">
        <v>-0.85</v>
      </c>
      <c r="I52" s="106">
        <v>-0.85</v>
      </c>
      <c r="J52" s="106">
        <v>-0.85</v>
      </c>
    </row>
    <row r="53" spans="1:10" s="79" customFormat="1" ht="15.75">
      <c r="A53" s="77" t="s">
        <v>139</v>
      </c>
      <c r="B53" s="114" t="s">
        <v>199</v>
      </c>
      <c r="C53" s="114" t="s">
        <v>199</v>
      </c>
      <c r="D53" s="114" t="s">
        <v>181</v>
      </c>
      <c r="E53" s="114" t="s">
        <v>181</v>
      </c>
      <c r="F53" s="109"/>
      <c r="G53" s="114" t="s">
        <v>202</v>
      </c>
      <c r="H53" s="114" t="s">
        <v>202</v>
      </c>
      <c r="I53" s="114" t="s">
        <v>202</v>
      </c>
      <c r="J53" s="114" t="s">
        <v>202</v>
      </c>
    </row>
    <row r="54" spans="1:10" ht="15.75">
      <c r="A54" s="25" t="s">
        <v>2</v>
      </c>
      <c r="B54" s="101"/>
      <c r="C54" s="101"/>
      <c r="D54" s="101"/>
      <c r="E54" s="103"/>
      <c r="F54" s="101"/>
      <c r="G54" s="103"/>
      <c r="H54" s="103"/>
      <c r="I54" s="101"/>
      <c r="J54" s="103"/>
    </row>
    <row r="55" spans="1:10" ht="15.75">
      <c r="A55" s="73" t="s">
        <v>162</v>
      </c>
      <c r="B55" s="104"/>
      <c r="C55" s="104"/>
      <c r="D55" s="103">
        <v>0.089</v>
      </c>
      <c r="E55" s="103">
        <v>0.089</v>
      </c>
      <c r="F55" s="101"/>
      <c r="G55" s="103"/>
      <c r="H55" s="103"/>
      <c r="I55" s="103">
        <v>0.048</v>
      </c>
      <c r="J55" s="103">
        <v>0.048</v>
      </c>
    </row>
    <row r="56" spans="1:10" ht="15.75">
      <c r="A56" s="21" t="s">
        <v>2</v>
      </c>
      <c r="B56" s="101"/>
      <c r="C56" s="101"/>
      <c r="D56" s="101"/>
      <c r="E56" s="101"/>
      <c r="F56" s="101"/>
      <c r="G56" s="103"/>
      <c r="H56" s="103"/>
      <c r="I56" s="101"/>
      <c r="J56" s="101"/>
    </row>
    <row r="57" spans="2:10" ht="15.75">
      <c r="B57" s="101"/>
      <c r="C57" s="101"/>
      <c r="D57" s="101"/>
      <c r="E57" s="101"/>
      <c r="F57" s="101"/>
      <c r="G57" s="103"/>
      <c r="H57" s="103"/>
      <c r="I57" s="101"/>
      <c r="J57" s="101"/>
    </row>
    <row r="58" spans="1:10" s="79" customFormat="1" ht="15.75">
      <c r="A58" s="85" t="s">
        <v>163</v>
      </c>
      <c r="B58" s="115">
        <v>0.054</v>
      </c>
      <c r="C58" s="115">
        <v>0.056</v>
      </c>
      <c r="D58" s="115">
        <v>0.067</v>
      </c>
      <c r="E58" s="115">
        <v>0.067</v>
      </c>
      <c r="F58" s="115"/>
      <c r="G58" s="115">
        <v>0.064</v>
      </c>
      <c r="H58" s="115">
        <v>0.064</v>
      </c>
      <c r="I58" s="115">
        <v>0.075</v>
      </c>
      <c r="J58" s="115">
        <v>0.075</v>
      </c>
    </row>
    <row r="59" spans="1:10" ht="15.75">
      <c r="A59" s="27"/>
      <c r="B59" s="101"/>
      <c r="C59" s="101"/>
      <c r="D59" s="101"/>
      <c r="E59" s="101"/>
      <c r="F59" s="101"/>
      <c r="G59" s="101"/>
      <c r="H59" s="101"/>
      <c r="I59" s="101"/>
      <c r="J59" s="101"/>
    </row>
    <row r="60" spans="1:10" ht="16.5" thickBot="1">
      <c r="A60" s="88" t="s">
        <v>164</v>
      </c>
      <c r="B60" s="116"/>
      <c r="C60" s="117">
        <v>-293355</v>
      </c>
      <c r="D60" s="116"/>
      <c r="E60" s="116"/>
      <c r="F60" s="116"/>
      <c r="G60" s="116"/>
      <c r="H60" s="117">
        <v>-146244</v>
      </c>
      <c r="I60" s="116"/>
      <c r="J60" s="116"/>
    </row>
    <row r="61" ht="16.5" thickTop="1">
      <c r="A61" s="27"/>
    </row>
    <row r="62" ht="15.75">
      <c r="A62" s="25" t="s">
        <v>79</v>
      </c>
    </row>
    <row r="63" ht="15.75">
      <c r="A63" s="21" t="s">
        <v>166</v>
      </c>
    </row>
    <row r="64" ht="15.75">
      <c r="A64" s="21" t="s">
        <v>167</v>
      </c>
    </row>
    <row r="66" ht="15.75">
      <c r="A66" s="25" t="s">
        <v>184</v>
      </c>
    </row>
  </sheetData>
  <printOptions/>
  <pageMargins left="1" right="0" top="1" bottom="0.55" header="0.5" footer="0.5"/>
  <pageSetup horizontalDpi="300" verticalDpi="300" orientation="portrait" scale="65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Hirschman</dc:creator>
  <cp:keywords/>
  <dc:description/>
  <cp:lastModifiedBy>young_y</cp:lastModifiedBy>
  <cp:lastPrinted>1998-06-16T22:26:45Z</cp:lastPrinted>
  <dcterms:created xsi:type="dcterms:W3CDTF">1998-06-16T05:51:11Z</dcterms:created>
  <cp:category/>
  <cp:version/>
  <cp:contentType/>
  <cp:contentStatus/>
</cp:coreProperties>
</file>